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1" ContentType="application/binary"/>
  <Override PartName="/xl/commentsmeta1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pag1" sheetId="1" r:id="rId1"/>
    <sheet name="pag2" sheetId="2" r:id="rId2"/>
    <sheet name="pag3" sheetId="3" r:id="rId3"/>
    <sheet name="pag4" sheetId="5" r:id="rId4"/>
    <sheet name="pag5" sheetId="6" r:id="rId5"/>
    <sheet name="pag 6" sheetId="7" r:id="rId6"/>
    <sheet name="pag7" sheetId="8" r:id="rId7"/>
    <sheet name="pag8" sheetId="9" r:id="rId8"/>
    <sheet name="pag9" sheetId="10" r:id="rId9"/>
    <sheet name="pag10" sheetId="11" r:id="rId10"/>
    <sheet name="pag11" sheetId="12" r:id="rId11"/>
    <sheet name="pag12" sheetId="13" r:id="rId12"/>
    <sheet name="pag13" sheetId="14" r:id="rId13"/>
    <sheet name="serial" sheetId="15" state="hidden" r:id="rId14"/>
  </sheets>
  <externalReferences>
    <externalReference r:id="rId15"/>
  </externalReferences>
  <definedNames>
    <definedName name="types">serial!$C$1:$C$37</definedName>
  </definedNames>
  <calcPr calcId="145621"/>
</workbook>
</file>

<file path=xl/calcChain.xml><?xml version="1.0" encoding="utf-8"?>
<calcChain xmlns="http://schemas.openxmlformats.org/spreadsheetml/2006/main">
  <c r="F18" i="14" l="1"/>
  <c r="G18" i="14"/>
  <c r="H18" i="14"/>
  <c r="I18" i="14"/>
  <c r="J18" i="14"/>
  <c r="K18" i="14"/>
  <c r="L18" i="14"/>
  <c r="M18" i="14"/>
  <c r="E18" i="14"/>
  <c r="F18" i="13"/>
  <c r="G18" i="13"/>
  <c r="H18" i="13"/>
  <c r="I18" i="13"/>
  <c r="J18" i="13"/>
  <c r="K18" i="13"/>
  <c r="E18" i="13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E19" i="12"/>
  <c r="T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E18" i="11"/>
  <c r="F18" i="10"/>
  <c r="G18" i="10"/>
  <c r="H18" i="10"/>
  <c r="I18" i="10"/>
  <c r="J18" i="10"/>
  <c r="K18" i="10"/>
  <c r="L18" i="10"/>
  <c r="M18" i="10"/>
  <c r="N18" i="10"/>
  <c r="O18" i="10"/>
  <c r="P18" i="10"/>
  <c r="E18" i="10"/>
  <c r="F19" i="9"/>
  <c r="G19" i="9"/>
  <c r="H19" i="9"/>
  <c r="I19" i="9"/>
  <c r="J19" i="9"/>
  <c r="K19" i="9"/>
  <c r="L19" i="9"/>
  <c r="M19" i="9"/>
  <c r="N19" i="9"/>
  <c r="O19" i="9"/>
  <c r="E19" i="9"/>
  <c r="F18" i="8"/>
  <c r="G18" i="8"/>
  <c r="H18" i="8"/>
  <c r="I18" i="8"/>
  <c r="J18" i="8"/>
  <c r="K18" i="8"/>
  <c r="E18" i="8"/>
  <c r="F18" i="7"/>
  <c r="G18" i="7"/>
  <c r="H18" i="7"/>
  <c r="I18" i="7"/>
  <c r="J18" i="7"/>
  <c r="K18" i="7"/>
  <c r="L18" i="7"/>
  <c r="M18" i="7"/>
  <c r="N18" i="7"/>
  <c r="O18" i="7"/>
  <c r="P18" i="7"/>
  <c r="Q18" i="7"/>
  <c r="E18" i="7"/>
  <c r="F18" i="6"/>
  <c r="G18" i="6"/>
  <c r="H18" i="6"/>
  <c r="I18" i="6"/>
  <c r="J18" i="6"/>
  <c r="K18" i="6"/>
  <c r="L18" i="6"/>
  <c r="E18" i="6"/>
  <c r="F19" i="5"/>
  <c r="G19" i="5"/>
  <c r="H19" i="5"/>
  <c r="I19" i="5"/>
  <c r="J19" i="5"/>
  <c r="K19" i="5"/>
  <c r="L19" i="5"/>
  <c r="M19" i="5"/>
  <c r="N19" i="5"/>
  <c r="O19" i="5"/>
  <c r="E19" i="5"/>
  <c r="F18" i="3"/>
  <c r="G18" i="3"/>
  <c r="H18" i="3"/>
  <c r="I18" i="3"/>
  <c r="J18" i="3"/>
  <c r="K18" i="3"/>
  <c r="L18" i="3"/>
  <c r="M18" i="3"/>
  <c r="N18" i="3"/>
  <c r="O18" i="3"/>
  <c r="E18" i="3"/>
  <c r="F18" i="2"/>
  <c r="G18" i="2"/>
  <c r="H18" i="2"/>
  <c r="I18" i="2"/>
  <c r="J18" i="2"/>
  <c r="K18" i="2"/>
  <c r="L18" i="2"/>
  <c r="M18" i="2"/>
  <c r="N18" i="2"/>
  <c r="O18" i="2"/>
  <c r="E18" i="2"/>
  <c r="F19" i="1"/>
  <c r="G19" i="1"/>
  <c r="H19" i="1"/>
  <c r="I19" i="1"/>
  <c r="J19" i="1"/>
  <c r="K19" i="1"/>
  <c r="L19" i="1"/>
  <c r="E19" i="1"/>
  <c r="C48" i="14" l="1"/>
  <c r="C47" i="14"/>
  <c r="M46" i="14"/>
  <c r="L46" i="14"/>
  <c r="K46" i="14"/>
  <c r="J46" i="14"/>
  <c r="I46" i="14"/>
  <c r="H46" i="14"/>
  <c r="G46" i="14"/>
  <c r="F46" i="14"/>
  <c r="E46" i="14"/>
  <c r="C45" i="14"/>
  <c r="C44" i="14"/>
  <c r="M43" i="14"/>
  <c r="L43" i="14"/>
  <c r="K43" i="14"/>
  <c r="J43" i="14"/>
  <c r="I43" i="14"/>
  <c r="H43" i="14"/>
  <c r="G43" i="14"/>
  <c r="F43" i="14"/>
  <c r="E43" i="14"/>
  <c r="M42" i="14"/>
  <c r="L42" i="14"/>
  <c r="K42" i="14"/>
  <c r="J42" i="14"/>
  <c r="I42" i="14"/>
  <c r="H42" i="14"/>
  <c r="G42" i="14"/>
  <c r="F42" i="14"/>
  <c r="E42" i="14"/>
  <c r="C38" i="14"/>
  <c r="M37" i="14"/>
  <c r="L37" i="14"/>
  <c r="K37" i="14"/>
  <c r="J37" i="14"/>
  <c r="I37" i="14"/>
  <c r="H37" i="14"/>
  <c r="G37" i="14"/>
  <c r="F37" i="14"/>
  <c r="E37" i="14"/>
  <c r="M36" i="14"/>
  <c r="L36" i="14"/>
  <c r="K36" i="14"/>
  <c r="J36" i="14"/>
  <c r="I36" i="14"/>
  <c r="H36" i="14"/>
  <c r="G36" i="14"/>
  <c r="F36" i="14"/>
  <c r="E36" i="14"/>
  <c r="M35" i="14"/>
  <c r="L35" i="14"/>
  <c r="K35" i="14"/>
  <c r="J35" i="14"/>
  <c r="I35" i="14"/>
  <c r="H35" i="14"/>
  <c r="G35" i="14"/>
  <c r="F35" i="14"/>
  <c r="E35" i="14"/>
  <c r="C34" i="14"/>
  <c r="C33" i="14"/>
  <c r="C32" i="14"/>
  <c r="M31" i="14"/>
  <c r="L31" i="14"/>
  <c r="K31" i="14"/>
  <c r="J31" i="14"/>
  <c r="I31" i="14"/>
  <c r="H31" i="14"/>
  <c r="G31" i="14"/>
  <c r="F31" i="14"/>
  <c r="E31" i="14"/>
  <c r="C30" i="14"/>
  <c r="C29" i="14"/>
  <c r="C28" i="14"/>
  <c r="M27" i="14"/>
  <c r="L27" i="14"/>
  <c r="K27" i="14"/>
  <c r="J27" i="14"/>
  <c r="I27" i="14"/>
  <c r="H27" i="14"/>
  <c r="G27" i="14"/>
  <c r="F27" i="14"/>
  <c r="E27" i="14"/>
  <c r="C26" i="14"/>
  <c r="M25" i="14"/>
  <c r="L25" i="14"/>
  <c r="K25" i="14"/>
  <c r="J25" i="14"/>
  <c r="I25" i="14"/>
  <c r="H25" i="14"/>
  <c r="G25" i="14"/>
  <c r="F25" i="14"/>
  <c r="E25" i="14"/>
  <c r="M22" i="14"/>
  <c r="L22" i="14"/>
  <c r="K22" i="14"/>
  <c r="J22" i="14"/>
  <c r="I22" i="14"/>
  <c r="H22" i="14"/>
  <c r="G22" i="14"/>
  <c r="F22" i="14"/>
  <c r="E22" i="14"/>
  <c r="C22" i="14"/>
  <c r="M21" i="14"/>
  <c r="L21" i="14"/>
  <c r="K21" i="14"/>
  <c r="J21" i="14"/>
  <c r="I21" i="14"/>
  <c r="H21" i="14"/>
  <c r="G21" i="14"/>
  <c r="F21" i="14"/>
  <c r="E21" i="14"/>
  <c r="C21" i="14"/>
  <c r="C18" i="14"/>
  <c r="C17" i="14"/>
  <c r="M16" i="14"/>
  <c r="L16" i="14"/>
  <c r="K16" i="14"/>
  <c r="J16" i="14"/>
  <c r="I16" i="14"/>
  <c r="H16" i="14"/>
  <c r="G16" i="14"/>
  <c r="F16" i="14"/>
  <c r="E16" i="14"/>
  <c r="C15" i="14"/>
  <c r="C14" i="14"/>
  <c r="M13" i="14"/>
  <c r="L13" i="14"/>
  <c r="K13" i="14"/>
  <c r="J13" i="14"/>
  <c r="I13" i="14"/>
  <c r="H13" i="14"/>
  <c r="G13" i="14"/>
  <c r="F13" i="14"/>
  <c r="E13" i="14"/>
  <c r="C12" i="14"/>
  <c r="C11" i="14"/>
  <c r="M10" i="14"/>
  <c r="L10" i="14"/>
  <c r="K10" i="14"/>
  <c r="J10" i="14"/>
  <c r="I10" i="14"/>
  <c r="H10" i="14"/>
  <c r="G10" i="14"/>
  <c r="F10" i="14"/>
  <c r="E10" i="14"/>
  <c r="C48" i="13"/>
  <c r="C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C45" i="13"/>
  <c r="C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C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C34" i="13"/>
  <c r="C33" i="13"/>
  <c r="C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C30" i="13"/>
  <c r="C29" i="13"/>
  <c r="C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C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C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F21" i="13"/>
  <c r="E21" i="13"/>
  <c r="C21" i="13"/>
  <c r="W18" i="13"/>
  <c r="W16" i="13" s="1"/>
  <c r="V18" i="13"/>
  <c r="U18" i="13"/>
  <c r="U16" i="13" s="1"/>
  <c r="T18" i="13"/>
  <c r="S18" i="13"/>
  <c r="S16" i="13" s="1"/>
  <c r="R18" i="13"/>
  <c r="Q18" i="13"/>
  <c r="Q16" i="13" s="1"/>
  <c r="P18" i="13"/>
  <c r="O18" i="13"/>
  <c r="O16" i="13" s="1"/>
  <c r="N18" i="13"/>
  <c r="M18" i="13"/>
  <c r="M16" i="13" s="1"/>
  <c r="L18" i="13"/>
  <c r="K16" i="13"/>
  <c r="I16" i="13"/>
  <c r="G16" i="13"/>
  <c r="E16" i="13"/>
  <c r="C18" i="13"/>
  <c r="C17" i="13"/>
  <c r="V16" i="13"/>
  <c r="T16" i="13"/>
  <c r="R16" i="13"/>
  <c r="P16" i="13"/>
  <c r="N16" i="13"/>
  <c r="L16" i="13"/>
  <c r="J16" i="13"/>
  <c r="H16" i="13"/>
  <c r="F16" i="13"/>
  <c r="C15" i="13"/>
  <c r="C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C12" i="13"/>
  <c r="C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C49" i="12"/>
  <c r="C48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C46" i="12"/>
  <c r="C45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I44" i="12"/>
  <c r="H44" i="12"/>
  <c r="G44" i="12"/>
  <c r="F44" i="12"/>
  <c r="E44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C39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C35" i="12"/>
  <c r="C34" i="12"/>
  <c r="C33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C31" i="12"/>
  <c r="C30" i="12"/>
  <c r="C29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C27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C23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C22" i="12"/>
  <c r="N17" i="12"/>
  <c r="C19" i="12"/>
  <c r="C18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M17" i="12"/>
  <c r="L17" i="12"/>
  <c r="K17" i="12"/>
  <c r="J17" i="12"/>
  <c r="J50" i="12" s="1"/>
  <c r="I17" i="12"/>
  <c r="H17" i="12"/>
  <c r="G17" i="12"/>
  <c r="F17" i="12"/>
  <c r="E17" i="12"/>
  <c r="C16" i="12"/>
  <c r="C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C13" i="12"/>
  <c r="C12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48" i="11"/>
  <c r="C47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C45" i="11"/>
  <c r="C44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C38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C34" i="11"/>
  <c r="C33" i="11"/>
  <c r="C32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C30" i="11"/>
  <c r="C29" i="11"/>
  <c r="C28" i="11"/>
  <c r="T27" i="11"/>
  <c r="T25" i="11" s="1"/>
  <c r="S27" i="11"/>
  <c r="R27" i="11"/>
  <c r="R25" i="11" s="1"/>
  <c r="Q27" i="11"/>
  <c r="P27" i="11"/>
  <c r="P25" i="11" s="1"/>
  <c r="O27" i="11"/>
  <c r="N27" i="11"/>
  <c r="N25" i="11" s="1"/>
  <c r="M27" i="11"/>
  <c r="L27" i="11"/>
  <c r="L25" i="11" s="1"/>
  <c r="K27" i="11"/>
  <c r="J27" i="11"/>
  <c r="J25" i="11" s="1"/>
  <c r="I27" i="11"/>
  <c r="F27" i="11"/>
  <c r="F25" i="11" s="1"/>
  <c r="E27" i="11"/>
  <c r="C26" i="11"/>
  <c r="S25" i="11"/>
  <c r="Q25" i="11"/>
  <c r="O25" i="11"/>
  <c r="M25" i="11"/>
  <c r="K25" i="11"/>
  <c r="I25" i="11"/>
  <c r="H25" i="11"/>
  <c r="G25" i="11"/>
  <c r="E25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C22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C21" i="11"/>
  <c r="C18" i="11"/>
  <c r="C17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C15" i="11"/>
  <c r="C14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C12" i="11"/>
  <c r="C11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C48" i="10"/>
  <c r="C47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C45" i="10"/>
  <c r="C44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C38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C34" i="10"/>
  <c r="C33" i="10"/>
  <c r="C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C30" i="10"/>
  <c r="C29" i="10"/>
  <c r="C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C26" i="10"/>
  <c r="P25" i="10"/>
  <c r="N25" i="10"/>
  <c r="L25" i="10"/>
  <c r="J25" i="10"/>
  <c r="H25" i="10"/>
  <c r="F25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C22" i="10"/>
  <c r="P21" i="10"/>
  <c r="O21" i="10"/>
  <c r="O16" i="10" s="1"/>
  <c r="N21" i="10"/>
  <c r="M21" i="10"/>
  <c r="M16" i="10" s="1"/>
  <c r="L21" i="10"/>
  <c r="K21" i="10"/>
  <c r="K16" i="10" s="1"/>
  <c r="J21" i="10"/>
  <c r="I21" i="10"/>
  <c r="I16" i="10" s="1"/>
  <c r="H21" i="10"/>
  <c r="G21" i="10"/>
  <c r="G16" i="10" s="1"/>
  <c r="F21" i="10"/>
  <c r="E21" i="10"/>
  <c r="E16" i="10" s="1"/>
  <c r="C21" i="10"/>
  <c r="N16" i="10"/>
  <c r="J16" i="10"/>
  <c r="F16" i="10"/>
  <c r="C18" i="10"/>
  <c r="C17" i="10"/>
  <c r="P16" i="10"/>
  <c r="L16" i="10"/>
  <c r="H16" i="10"/>
  <c r="C15" i="10"/>
  <c r="C14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C12" i="10"/>
  <c r="C11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C49" i="9"/>
  <c r="C48" i="9"/>
  <c r="O47" i="9"/>
  <c r="N47" i="9"/>
  <c r="M47" i="9"/>
  <c r="L47" i="9"/>
  <c r="K47" i="9"/>
  <c r="J47" i="9"/>
  <c r="I47" i="9"/>
  <c r="H47" i="9"/>
  <c r="G47" i="9"/>
  <c r="F47" i="9"/>
  <c r="E47" i="9"/>
  <c r="C46" i="9"/>
  <c r="C45" i="9"/>
  <c r="O44" i="9"/>
  <c r="N44" i="9"/>
  <c r="M44" i="9"/>
  <c r="L44" i="9"/>
  <c r="K44" i="9"/>
  <c r="J44" i="9"/>
  <c r="I44" i="9"/>
  <c r="H44" i="9"/>
  <c r="G44" i="9"/>
  <c r="F44" i="9"/>
  <c r="E44" i="9"/>
  <c r="O43" i="9"/>
  <c r="N43" i="9"/>
  <c r="M43" i="9"/>
  <c r="L43" i="9"/>
  <c r="K43" i="9"/>
  <c r="J43" i="9"/>
  <c r="I43" i="9"/>
  <c r="H43" i="9"/>
  <c r="G43" i="9"/>
  <c r="F43" i="9"/>
  <c r="E43" i="9"/>
  <c r="C39" i="9"/>
  <c r="O38" i="9"/>
  <c r="N38" i="9"/>
  <c r="M38" i="9"/>
  <c r="L38" i="9"/>
  <c r="K38" i="9"/>
  <c r="J38" i="9"/>
  <c r="I38" i="9"/>
  <c r="H38" i="9"/>
  <c r="G38" i="9"/>
  <c r="F38" i="9"/>
  <c r="E38" i="9"/>
  <c r="O37" i="9"/>
  <c r="N37" i="9"/>
  <c r="M37" i="9"/>
  <c r="L37" i="9"/>
  <c r="K37" i="9"/>
  <c r="J37" i="9"/>
  <c r="I37" i="9"/>
  <c r="H37" i="9"/>
  <c r="G37" i="9"/>
  <c r="F37" i="9"/>
  <c r="E37" i="9"/>
  <c r="O36" i="9"/>
  <c r="N36" i="9"/>
  <c r="M36" i="9"/>
  <c r="L36" i="9"/>
  <c r="K36" i="9"/>
  <c r="J36" i="9"/>
  <c r="I36" i="9"/>
  <c r="H36" i="9"/>
  <c r="G36" i="9"/>
  <c r="F36" i="9"/>
  <c r="E36" i="9"/>
  <c r="C35" i="9"/>
  <c r="C34" i="9"/>
  <c r="C33" i="9"/>
  <c r="O32" i="9"/>
  <c r="N32" i="9"/>
  <c r="M32" i="9"/>
  <c r="L32" i="9"/>
  <c r="K32" i="9"/>
  <c r="J32" i="9"/>
  <c r="I32" i="9"/>
  <c r="H32" i="9"/>
  <c r="G32" i="9"/>
  <c r="F32" i="9"/>
  <c r="E32" i="9"/>
  <c r="C31" i="9"/>
  <c r="C30" i="9"/>
  <c r="C29" i="9"/>
  <c r="O28" i="9"/>
  <c r="N28" i="9"/>
  <c r="M28" i="9"/>
  <c r="L28" i="9"/>
  <c r="K28" i="9"/>
  <c r="J28" i="9"/>
  <c r="I28" i="9"/>
  <c r="H28" i="9"/>
  <c r="G28" i="9"/>
  <c r="F28" i="9"/>
  <c r="E28" i="9"/>
  <c r="C27" i="9"/>
  <c r="O26" i="9"/>
  <c r="N26" i="9"/>
  <c r="M26" i="9"/>
  <c r="L26" i="9"/>
  <c r="K26" i="9"/>
  <c r="J26" i="9"/>
  <c r="I26" i="9"/>
  <c r="H26" i="9"/>
  <c r="G26" i="9"/>
  <c r="F26" i="9"/>
  <c r="E26" i="9"/>
  <c r="O23" i="9"/>
  <c r="N23" i="9"/>
  <c r="M23" i="9"/>
  <c r="L23" i="9"/>
  <c r="K23" i="9"/>
  <c r="J23" i="9"/>
  <c r="I23" i="9"/>
  <c r="H23" i="9"/>
  <c r="G23" i="9"/>
  <c r="F23" i="9"/>
  <c r="E23" i="9"/>
  <c r="C23" i="9"/>
  <c r="O22" i="9"/>
  <c r="N22" i="9"/>
  <c r="M22" i="9"/>
  <c r="L22" i="9"/>
  <c r="K22" i="9"/>
  <c r="J22" i="9"/>
  <c r="I22" i="9"/>
  <c r="H22" i="9"/>
  <c r="G22" i="9"/>
  <c r="F22" i="9"/>
  <c r="E22" i="9"/>
  <c r="C22" i="9"/>
  <c r="O17" i="9"/>
  <c r="M17" i="9"/>
  <c r="K17" i="9"/>
  <c r="I17" i="9"/>
  <c r="G17" i="9"/>
  <c r="E17" i="9"/>
  <c r="C19" i="9"/>
  <c r="C18" i="9"/>
  <c r="N17" i="9"/>
  <c r="L17" i="9"/>
  <c r="J17" i="9"/>
  <c r="H17" i="9"/>
  <c r="F17" i="9"/>
  <c r="C16" i="9"/>
  <c r="C15" i="9"/>
  <c r="O14" i="9"/>
  <c r="N14" i="9"/>
  <c r="M14" i="9"/>
  <c r="L14" i="9"/>
  <c r="K14" i="9"/>
  <c r="J14" i="9"/>
  <c r="I14" i="9"/>
  <c r="H14" i="9"/>
  <c r="G14" i="9"/>
  <c r="F14" i="9"/>
  <c r="E14" i="9"/>
  <c r="C13" i="9"/>
  <c r="C12" i="9"/>
  <c r="O11" i="9"/>
  <c r="N11" i="9"/>
  <c r="M11" i="9"/>
  <c r="L11" i="9"/>
  <c r="K11" i="9"/>
  <c r="J11" i="9"/>
  <c r="I11" i="9"/>
  <c r="H11" i="9"/>
  <c r="G11" i="9"/>
  <c r="F11" i="9"/>
  <c r="E11" i="9"/>
  <c r="C48" i="8"/>
  <c r="C47" i="8"/>
  <c r="K46" i="8"/>
  <c r="J46" i="8"/>
  <c r="I46" i="8"/>
  <c r="H46" i="8"/>
  <c r="G46" i="8"/>
  <c r="F46" i="8"/>
  <c r="E46" i="8"/>
  <c r="C45" i="8"/>
  <c r="C44" i="8"/>
  <c r="K43" i="8"/>
  <c r="J43" i="8"/>
  <c r="I43" i="8"/>
  <c r="H43" i="8"/>
  <c r="G43" i="8"/>
  <c r="F43" i="8"/>
  <c r="E43" i="8"/>
  <c r="K42" i="8"/>
  <c r="J42" i="8"/>
  <c r="I42" i="8"/>
  <c r="H42" i="8"/>
  <c r="G42" i="8"/>
  <c r="F42" i="8"/>
  <c r="E42" i="8"/>
  <c r="C38" i="8"/>
  <c r="K37" i="8"/>
  <c r="J37" i="8"/>
  <c r="I37" i="8"/>
  <c r="H37" i="8"/>
  <c r="G37" i="8"/>
  <c r="F37" i="8"/>
  <c r="E37" i="8"/>
  <c r="K36" i="8"/>
  <c r="J36" i="8"/>
  <c r="I36" i="8"/>
  <c r="H36" i="8"/>
  <c r="G36" i="8"/>
  <c r="F36" i="8"/>
  <c r="E36" i="8"/>
  <c r="K35" i="8"/>
  <c r="J35" i="8"/>
  <c r="I35" i="8"/>
  <c r="H35" i="8"/>
  <c r="G35" i="8"/>
  <c r="F35" i="8"/>
  <c r="E35" i="8"/>
  <c r="C34" i="8"/>
  <c r="C33" i="8"/>
  <c r="C32" i="8"/>
  <c r="K31" i="8"/>
  <c r="J31" i="8"/>
  <c r="I31" i="8"/>
  <c r="H31" i="8"/>
  <c r="G31" i="8"/>
  <c r="F31" i="8"/>
  <c r="E31" i="8"/>
  <c r="C30" i="8"/>
  <c r="C29" i="8"/>
  <c r="C28" i="8"/>
  <c r="K27" i="8"/>
  <c r="J27" i="8"/>
  <c r="I27" i="8"/>
  <c r="H27" i="8"/>
  <c r="G27" i="8"/>
  <c r="F27" i="8"/>
  <c r="E27" i="8"/>
  <c r="C26" i="8"/>
  <c r="K25" i="8"/>
  <c r="J25" i="8"/>
  <c r="I25" i="8"/>
  <c r="H25" i="8"/>
  <c r="G25" i="8"/>
  <c r="F25" i="8"/>
  <c r="E25" i="8"/>
  <c r="K22" i="8"/>
  <c r="J22" i="8"/>
  <c r="I22" i="8"/>
  <c r="H22" i="8"/>
  <c r="G22" i="8"/>
  <c r="F22" i="8"/>
  <c r="E22" i="8"/>
  <c r="C22" i="8"/>
  <c r="K21" i="8"/>
  <c r="J21" i="8"/>
  <c r="I21" i="8"/>
  <c r="H21" i="8"/>
  <c r="G21" i="8"/>
  <c r="F21" i="8"/>
  <c r="E21" i="8"/>
  <c r="C21" i="8"/>
  <c r="K16" i="8"/>
  <c r="I16" i="8"/>
  <c r="G16" i="8"/>
  <c r="E16" i="8"/>
  <c r="C18" i="8"/>
  <c r="C17" i="8"/>
  <c r="J16" i="8"/>
  <c r="H16" i="8"/>
  <c r="F16" i="8"/>
  <c r="C15" i="8"/>
  <c r="C14" i="8"/>
  <c r="K13" i="8"/>
  <c r="J13" i="8"/>
  <c r="I13" i="8"/>
  <c r="H13" i="8"/>
  <c r="G13" i="8"/>
  <c r="F13" i="8"/>
  <c r="E13" i="8"/>
  <c r="C12" i="8"/>
  <c r="C11" i="8"/>
  <c r="K10" i="8"/>
  <c r="J10" i="8"/>
  <c r="I10" i="8"/>
  <c r="H10" i="8"/>
  <c r="G10" i="8"/>
  <c r="F10" i="8"/>
  <c r="E10" i="8"/>
  <c r="C48" i="7"/>
  <c r="C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C45" i="7"/>
  <c r="C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C38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C34" i="7"/>
  <c r="C33" i="7"/>
  <c r="C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C30" i="7"/>
  <c r="C29" i="7"/>
  <c r="C28" i="7"/>
  <c r="Q27" i="7"/>
  <c r="P27" i="7"/>
  <c r="O27" i="7"/>
  <c r="N27" i="7"/>
  <c r="M27" i="7"/>
  <c r="L27" i="7"/>
  <c r="K27" i="7"/>
  <c r="J27" i="7"/>
  <c r="I27" i="7"/>
  <c r="H27" i="7"/>
  <c r="G27" i="7"/>
  <c r="G25" i="7" s="1"/>
  <c r="F27" i="7"/>
  <c r="E27" i="7"/>
  <c r="C26" i="7"/>
  <c r="Q25" i="7"/>
  <c r="P25" i="7"/>
  <c r="O25" i="7"/>
  <c r="N25" i="7"/>
  <c r="M25" i="7"/>
  <c r="L25" i="7"/>
  <c r="K25" i="7"/>
  <c r="J25" i="7"/>
  <c r="I25" i="7"/>
  <c r="H25" i="7"/>
  <c r="F25" i="7"/>
  <c r="E25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C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C21" i="7"/>
  <c r="Q16" i="7"/>
  <c r="O16" i="7"/>
  <c r="N16" i="7"/>
  <c r="M16" i="7"/>
  <c r="K16" i="7"/>
  <c r="J16" i="7"/>
  <c r="I16" i="7"/>
  <c r="G16" i="7"/>
  <c r="F16" i="7"/>
  <c r="E16" i="7"/>
  <c r="C18" i="7"/>
  <c r="C17" i="7"/>
  <c r="P16" i="7"/>
  <c r="H16" i="7"/>
  <c r="C15" i="7"/>
  <c r="C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C12" i="7"/>
  <c r="C11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C48" i="6"/>
  <c r="C47" i="6"/>
  <c r="L46" i="6"/>
  <c r="K46" i="6"/>
  <c r="J46" i="6"/>
  <c r="I46" i="6"/>
  <c r="H46" i="6"/>
  <c r="G46" i="6"/>
  <c r="F46" i="6"/>
  <c r="E46" i="6"/>
  <c r="C45" i="6"/>
  <c r="C44" i="6"/>
  <c r="L43" i="6"/>
  <c r="K43" i="6"/>
  <c r="J43" i="6"/>
  <c r="I43" i="6"/>
  <c r="H43" i="6"/>
  <c r="G43" i="6"/>
  <c r="F43" i="6"/>
  <c r="E43" i="6"/>
  <c r="L42" i="6"/>
  <c r="K42" i="6"/>
  <c r="J42" i="6"/>
  <c r="I42" i="6"/>
  <c r="H42" i="6"/>
  <c r="G42" i="6"/>
  <c r="F42" i="6"/>
  <c r="E42" i="6"/>
  <c r="C38" i="6"/>
  <c r="L37" i="6"/>
  <c r="K37" i="6"/>
  <c r="J37" i="6"/>
  <c r="I37" i="6"/>
  <c r="H37" i="6"/>
  <c r="G37" i="6"/>
  <c r="F37" i="6"/>
  <c r="E37" i="6"/>
  <c r="L36" i="6"/>
  <c r="K36" i="6"/>
  <c r="J36" i="6"/>
  <c r="I36" i="6"/>
  <c r="H36" i="6"/>
  <c r="G36" i="6"/>
  <c r="F36" i="6"/>
  <c r="E36" i="6"/>
  <c r="L35" i="6"/>
  <c r="K35" i="6"/>
  <c r="J35" i="6"/>
  <c r="I35" i="6"/>
  <c r="H35" i="6"/>
  <c r="G35" i="6"/>
  <c r="F35" i="6"/>
  <c r="E35" i="6"/>
  <c r="C34" i="6"/>
  <c r="C33" i="6"/>
  <c r="C32" i="6"/>
  <c r="L31" i="6"/>
  <c r="K31" i="6"/>
  <c r="J31" i="6"/>
  <c r="I31" i="6"/>
  <c r="H31" i="6"/>
  <c r="G31" i="6"/>
  <c r="F31" i="6"/>
  <c r="E31" i="6"/>
  <c r="C30" i="6"/>
  <c r="C29" i="6"/>
  <c r="C28" i="6"/>
  <c r="L27" i="6"/>
  <c r="K27" i="6"/>
  <c r="J27" i="6"/>
  <c r="I27" i="6"/>
  <c r="H27" i="6"/>
  <c r="G27" i="6"/>
  <c r="F27" i="6"/>
  <c r="E27" i="6"/>
  <c r="C26" i="6"/>
  <c r="K25" i="6"/>
  <c r="I25" i="6"/>
  <c r="G25" i="6"/>
  <c r="E25" i="6"/>
  <c r="L22" i="6"/>
  <c r="K22" i="6"/>
  <c r="J22" i="6"/>
  <c r="I22" i="6"/>
  <c r="H22" i="6"/>
  <c r="G22" i="6"/>
  <c r="F22" i="6"/>
  <c r="E22" i="6"/>
  <c r="C22" i="6"/>
  <c r="L21" i="6"/>
  <c r="K21" i="6"/>
  <c r="J21" i="6"/>
  <c r="J16" i="6" s="1"/>
  <c r="I21" i="6"/>
  <c r="H21" i="6"/>
  <c r="G21" i="6"/>
  <c r="F21" i="6"/>
  <c r="E21" i="6"/>
  <c r="C21" i="6"/>
  <c r="K16" i="6"/>
  <c r="C18" i="6"/>
  <c r="C17" i="6"/>
  <c r="I16" i="6"/>
  <c r="H16" i="6"/>
  <c r="G16" i="6"/>
  <c r="F16" i="6"/>
  <c r="E16" i="6"/>
  <c r="C15" i="6"/>
  <c r="C14" i="6"/>
  <c r="L13" i="6"/>
  <c r="K13" i="6"/>
  <c r="J13" i="6"/>
  <c r="I13" i="6"/>
  <c r="H13" i="6"/>
  <c r="G13" i="6"/>
  <c r="F13" i="6"/>
  <c r="E13" i="6"/>
  <c r="C12" i="6"/>
  <c r="C11" i="6"/>
  <c r="L10" i="6"/>
  <c r="K10" i="6"/>
  <c r="J10" i="6"/>
  <c r="I10" i="6"/>
  <c r="H10" i="6"/>
  <c r="G10" i="6"/>
  <c r="F10" i="6"/>
  <c r="E10" i="6"/>
  <c r="C49" i="5"/>
  <c r="C48" i="5"/>
  <c r="O47" i="5"/>
  <c r="N47" i="5"/>
  <c r="M47" i="5"/>
  <c r="L47" i="5"/>
  <c r="K47" i="5"/>
  <c r="J47" i="5"/>
  <c r="I47" i="5"/>
  <c r="H47" i="5"/>
  <c r="G47" i="5"/>
  <c r="F47" i="5"/>
  <c r="E47" i="5"/>
  <c r="C46" i="5"/>
  <c r="C45" i="5"/>
  <c r="O44" i="5"/>
  <c r="N44" i="5"/>
  <c r="M44" i="5"/>
  <c r="L44" i="5"/>
  <c r="K44" i="5"/>
  <c r="J44" i="5"/>
  <c r="I44" i="5"/>
  <c r="H44" i="5"/>
  <c r="G44" i="5"/>
  <c r="F44" i="5"/>
  <c r="E44" i="5"/>
  <c r="O43" i="5"/>
  <c r="N43" i="5"/>
  <c r="M43" i="5"/>
  <c r="L43" i="5"/>
  <c r="K43" i="5"/>
  <c r="J43" i="5"/>
  <c r="I43" i="5"/>
  <c r="H43" i="5"/>
  <c r="G43" i="5"/>
  <c r="F43" i="5"/>
  <c r="E43" i="5"/>
  <c r="C39" i="5"/>
  <c r="O38" i="5"/>
  <c r="N38" i="5"/>
  <c r="M38" i="5"/>
  <c r="L38" i="5"/>
  <c r="K38" i="5"/>
  <c r="J38" i="5"/>
  <c r="I38" i="5"/>
  <c r="H38" i="5"/>
  <c r="G38" i="5"/>
  <c r="F38" i="5"/>
  <c r="E38" i="5"/>
  <c r="O37" i="5"/>
  <c r="N37" i="5"/>
  <c r="M37" i="5"/>
  <c r="L37" i="5"/>
  <c r="K37" i="5"/>
  <c r="J37" i="5"/>
  <c r="I37" i="5"/>
  <c r="H37" i="5"/>
  <c r="G37" i="5"/>
  <c r="F37" i="5"/>
  <c r="E37" i="5"/>
  <c r="O36" i="5"/>
  <c r="N36" i="5"/>
  <c r="M36" i="5"/>
  <c r="L36" i="5"/>
  <c r="K36" i="5"/>
  <c r="J36" i="5"/>
  <c r="I36" i="5"/>
  <c r="H36" i="5"/>
  <c r="G36" i="5"/>
  <c r="F36" i="5"/>
  <c r="E36" i="5"/>
  <c r="C35" i="5"/>
  <c r="C34" i="5"/>
  <c r="C33" i="5"/>
  <c r="O32" i="5"/>
  <c r="N32" i="5"/>
  <c r="M32" i="5"/>
  <c r="L32" i="5"/>
  <c r="K32" i="5"/>
  <c r="J32" i="5"/>
  <c r="I32" i="5"/>
  <c r="H32" i="5"/>
  <c r="G32" i="5"/>
  <c r="F32" i="5"/>
  <c r="E32" i="5"/>
  <c r="C31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C27" i="5"/>
  <c r="O26" i="5"/>
  <c r="N26" i="5"/>
  <c r="M26" i="5"/>
  <c r="L26" i="5"/>
  <c r="K26" i="5"/>
  <c r="J26" i="5"/>
  <c r="I26" i="5"/>
  <c r="H26" i="5"/>
  <c r="G26" i="5"/>
  <c r="F26" i="5"/>
  <c r="E26" i="5"/>
  <c r="O23" i="5"/>
  <c r="N23" i="5"/>
  <c r="M23" i="5"/>
  <c r="L23" i="5"/>
  <c r="K23" i="5"/>
  <c r="J23" i="5"/>
  <c r="I23" i="5"/>
  <c r="H23" i="5"/>
  <c r="G23" i="5"/>
  <c r="F23" i="5"/>
  <c r="E23" i="5"/>
  <c r="C23" i="5"/>
  <c r="O22" i="5"/>
  <c r="N22" i="5"/>
  <c r="M22" i="5"/>
  <c r="L22" i="5"/>
  <c r="K22" i="5"/>
  <c r="J22" i="5"/>
  <c r="I22" i="5"/>
  <c r="H22" i="5"/>
  <c r="G22" i="5"/>
  <c r="F22" i="5"/>
  <c r="E22" i="5"/>
  <c r="C22" i="5"/>
  <c r="O17" i="5"/>
  <c r="M17" i="5"/>
  <c r="K17" i="5"/>
  <c r="I17" i="5"/>
  <c r="G17" i="5"/>
  <c r="E17" i="5"/>
  <c r="C19" i="5"/>
  <c r="C18" i="5"/>
  <c r="N17" i="5"/>
  <c r="L17" i="5"/>
  <c r="J17" i="5"/>
  <c r="H17" i="5"/>
  <c r="F17" i="5"/>
  <c r="C16" i="5"/>
  <c r="C15" i="5"/>
  <c r="O14" i="5"/>
  <c r="N14" i="5"/>
  <c r="M14" i="5"/>
  <c r="L14" i="5"/>
  <c r="K14" i="5"/>
  <c r="J14" i="5"/>
  <c r="I14" i="5"/>
  <c r="H14" i="5"/>
  <c r="G14" i="5"/>
  <c r="F14" i="5"/>
  <c r="E14" i="5"/>
  <c r="C13" i="5"/>
  <c r="C12" i="5"/>
  <c r="O11" i="5"/>
  <c r="N11" i="5"/>
  <c r="M11" i="5"/>
  <c r="L11" i="5"/>
  <c r="K11" i="5"/>
  <c r="J11" i="5"/>
  <c r="I11" i="5"/>
  <c r="H11" i="5"/>
  <c r="G11" i="5"/>
  <c r="F11" i="5"/>
  <c r="E11" i="5"/>
  <c r="C48" i="3"/>
  <c r="C47" i="3"/>
  <c r="O46" i="3"/>
  <c r="N46" i="3"/>
  <c r="M46" i="3"/>
  <c r="L46" i="3"/>
  <c r="K46" i="3"/>
  <c r="J46" i="3"/>
  <c r="I46" i="3"/>
  <c r="H46" i="3"/>
  <c r="G46" i="3"/>
  <c r="F46" i="3"/>
  <c r="E46" i="3"/>
  <c r="C45" i="3"/>
  <c r="C44" i="3"/>
  <c r="O43" i="3"/>
  <c r="N43" i="3"/>
  <c r="M43" i="3"/>
  <c r="L43" i="3"/>
  <c r="K43" i="3"/>
  <c r="J43" i="3"/>
  <c r="I43" i="3"/>
  <c r="H43" i="3"/>
  <c r="G43" i="3"/>
  <c r="F43" i="3"/>
  <c r="E43" i="3"/>
  <c r="O42" i="3"/>
  <c r="N42" i="3"/>
  <c r="M42" i="3"/>
  <c r="L42" i="3"/>
  <c r="K42" i="3"/>
  <c r="J42" i="3"/>
  <c r="I42" i="3"/>
  <c r="H42" i="3"/>
  <c r="G42" i="3"/>
  <c r="F42" i="3"/>
  <c r="E42" i="3"/>
  <c r="C38" i="3"/>
  <c r="O37" i="3"/>
  <c r="N37" i="3"/>
  <c r="M37" i="3"/>
  <c r="L37" i="3"/>
  <c r="K37" i="3"/>
  <c r="J37" i="3"/>
  <c r="I37" i="3"/>
  <c r="H37" i="3"/>
  <c r="G37" i="3"/>
  <c r="F37" i="3"/>
  <c r="E37" i="3"/>
  <c r="O36" i="3"/>
  <c r="N36" i="3"/>
  <c r="M36" i="3"/>
  <c r="L36" i="3"/>
  <c r="K36" i="3"/>
  <c r="J36" i="3"/>
  <c r="I36" i="3"/>
  <c r="H36" i="3"/>
  <c r="G36" i="3"/>
  <c r="F36" i="3"/>
  <c r="E36" i="3"/>
  <c r="O35" i="3"/>
  <c r="N35" i="3"/>
  <c r="M35" i="3"/>
  <c r="L35" i="3"/>
  <c r="K35" i="3"/>
  <c r="J35" i="3"/>
  <c r="I35" i="3"/>
  <c r="H35" i="3"/>
  <c r="G35" i="3"/>
  <c r="F35" i="3"/>
  <c r="E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C30" i="3"/>
  <c r="C29" i="3"/>
  <c r="C28" i="3"/>
  <c r="O27" i="3"/>
  <c r="N27" i="3"/>
  <c r="M27" i="3"/>
  <c r="L27" i="3"/>
  <c r="K27" i="3"/>
  <c r="J27" i="3"/>
  <c r="I27" i="3"/>
  <c r="H27" i="3"/>
  <c r="G27" i="3"/>
  <c r="F27" i="3"/>
  <c r="E27" i="3"/>
  <c r="C26" i="3"/>
  <c r="O25" i="3"/>
  <c r="N25" i="3"/>
  <c r="M25" i="3"/>
  <c r="L25" i="3"/>
  <c r="K25" i="3"/>
  <c r="J25" i="3"/>
  <c r="I25" i="3"/>
  <c r="H25" i="3"/>
  <c r="G25" i="3"/>
  <c r="F25" i="3"/>
  <c r="E25" i="3"/>
  <c r="O22" i="3"/>
  <c r="N22" i="3"/>
  <c r="M22" i="3"/>
  <c r="L22" i="3"/>
  <c r="K22" i="3"/>
  <c r="J22" i="3"/>
  <c r="I22" i="3"/>
  <c r="H22" i="3"/>
  <c r="G22" i="3"/>
  <c r="F22" i="3"/>
  <c r="E22" i="3"/>
  <c r="C22" i="3"/>
  <c r="O21" i="3"/>
  <c r="N21" i="3"/>
  <c r="M21" i="3"/>
  <c r="L21" i="3"/>
  <c r="K21" i="3"/>
  <c r="J21" i="3"/>
  <c r="I21" i="3"/>
  <c r="H21" i="3"/>
  <c r="G21" i="3"/>
  <c r="F21" i="3"/>
  <c r="E21" i="3"/>
  <c r="C21" i="3"/>
  <c r="O16" i="3"/>
  <c r="M16" i="3"/>
  <c r="K16" i="3"/>
  <c r="I16" i="3"/>
  <c r="G16" i="3"/>
  <c r="E16" i="3"/>
  <c r="C18" i="3"/>
  <c r="C17" i="3"/>
  <c r="N16" i="3"/>
  <c r="L16" i="3"/>
  <c r="J16" i="3"/>
  <c r="H16" i="3"/>
  <c r="F16" i="3"/>
  <c r="C15" i="3"/>
  <c r="C14" i="3"/>
  <c r="O13" i="3"/>
  <c r="N13" i="3"/>
  <c r="M13" i="3"/>
  <c r="L13" i="3"/>
  <c r="K13" i="3"/>
  <c r="J13" i="3"/>
  <c r="I13" i="3"/>
  <c r="H13" i="3"/>
  <c r="G13" i="3"/>
  <c r="F13" i="3"/>
  <c r="E13" i="3"/>
  <c r="C12" i="3"/>
  <c r="C11" i="3"/>
  <c r="O10" i="3"/>
  <c r="N10" i="3"/>
  <c r="M10" i="3"/>
  <c r="L10" i="3"/>
  <c r="K10" i="3"/>
  <c r="J10" i="3"/>
  <c r="I10" i="3"/>
  <c r="H10" i="3"/>
  <c r="G10" i="3"/>
  <c r="F10" i="3"/>
  <c r="E10" i="3"/>
  <c r="C48" i="2"/>
  <c r="C47" i="2"/>
  <c r="O46" i="2"/>
  <c r="N46" i="2"/>
  <c r="M46" i="2"/>
  <c r="L46" i="2"/>
  <c r="K46" i="2"/>
  <c r="J46" i="2"/>
  <c r="I46" i="2"/>
  <c r="H46" i="2"/>
  <c r="G46" i="2"/>
  <c r="F46" i="2"/>
  <c r="E46" i="2"/>
  <c r="C45" i="2"/>
  <c r="C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C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C34" i="2"/>
  <c r="C33" i="2"/>
  <c r="C32" i="2"/>
  <c r="N31" i="2"/>
  <c r="M31" i="2"/>
  <c r="L31" i="2"/>
  <c r="K31" i="2"/>
  <c r="J31" i="2"/>
  <c r="I31" i="2"/>
  <c r="H31" i="2"/>
  <c r="G31" i="2"/>
  <c r="F31" i="2"/>
  <c r="E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C26" i="2"/>
  <c r="O25" i="2"/>
  <c r="M25" i="2"/>
  <c r="K25" i="2"/>
  <c r="I25" i="2"/>
  <c r="G25" i="2"/>
  <c r="E25" i="2"/>
  <c r="O22" i="2"/>
  <c r="N22" i="2"/>
  <c r="M22" i="2"/>
  <c r="L22" i="2"/>
  <c r="K22" i="2"/>
  <c r="J22" i="2"/>
  <c r="I22" i="2"/>
  <c r="H22" i="2"/>
  <c r="G22" i="2"/>
  <c r="F22" i="2"/>
  <c r="E22" i="2"/>
  <c r="C22" i="2"/>
  <c r="O21" i="2"/>
  <c r="N21" i="2"/>
  <c r="M21" i="2"/>
  <c r="L21" i="2"/>
  <c r="K21" i="2"/>
  <c r="J21" i="2"/>
  <c r="I21" i="2"/>
  <c r="H21" i="2"/>
  <c r="G21" i="2"/>
  <c r="F21" i="2"/>
  <c r="E21" i="2"/>
  <c r="C21" i="2"/>
  <c r="N16" i="2"/>
  <c r="L16" i="2"/>
  <c r="J16" i="2"/>
  <c r="H16" i="2"/>
  <c r="F16" i="2"/>
  <c r="C18" i="2"/>
  <c r="C17" i="2"/>
  <c r="O16" i="2"/>
  <c r="M16" i="2"/>
  <c r="K16" i="2"/>
  <c r="I16" i="2"/>
  <c r="G16" i="2"/>
  <c r="E16" i="2"/>
  <c r="C15" i="2"/>
  <c r="C14" i="2"/>
  <c r="O13" i="2"/>
  <c r="N13" i="2"/>
  <c r="M13" i="2"/>
  <c r="L13" i="2"/>
  <c r="K13" i="2"/>
  <c r="J13" i="2"/>
  <c r="I13" i="2"/>
  <c r="H13" i="2"/>
  <c r="G13" i="2"/>
  <c r="F13" i="2"/>
  <c r="E13" i="2"/>
  <c r="C12" i="2"/>
  <c r="C11" i="2"/>
  <c r="O10" i="2"/>
  <c r="N10" i="2"/>
  <c r="M10" i="2"/>
  <c r="L10" i="2"/>
  <c r="K10" i="2"/>
  <c r="J10" i="2"/>
  <c r="I10" i="2"/>
  <c r="H10" i="2"/>
  <c r="G10" i="2"/>
  <c r="F10" i="2"/>
  <c r="E10" i="2"/>
  <c r="C49" i="1"/>
  <c r="C48" i="1"/>
  <c r="L47" i="1"/>
  <c r="K47" i="1"/>
  <c r="J47" i="1"/>
  <c r="I47" i="1"/>
  <c r="H47" i="1"/>
  <c r="G47" i="1"/>
  <c r="F47" i="1"/>
  <c r="E47" i="1"/>
  <c r="C46" i="1"/>
  <c r="C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C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C35" i="1"/>
  <c r="C34" i="1"/>
  <c r="C33" i="1"/>
  <c r="L32" i="1"/>
  <c r="K32" i="1"/>
  <c r="J32" i="1"/>
  <c r="I32" i="1"/>
  <c r="H32" i="1"/>
  <c r="G32" i="1"/>
  <c r="G26" i="1" s="1"/>
  <c r="F32" i="1"/>
  <c r="E32" i="1"/>
  <c r="C31" i="1"/>
  <c r="C30" i="1"/>
  <c r="C29" i="1"/>
  <c r="L28" i="1"/>
  <c r="K28" i="1"/>
  <c r="J28" i="1"/>
  <c r="I28" i="1"/>
  <c r="H28" i="1"/>
  <c r="G28" i="1"/>
  <c r="F28" i="1"/>
  <c r="E28" i="1"/>
  <c r="C27" i="1"/>
  <c r="I26" i="1"/>
  <c r="E26" i="1"/>
  <c r="L23" i="1"/>
  <c r="K23" i="1"/>
  <c r="K17" i="1" s="1"/>
  <c r="J23" i="1"/>
  <c r="I23" i="1"/>
  <c r="I17" i="1" s="1"/>
  <c r="H23" i="1"/>
  <c r="G23" i="1"/>
  <c r="G17" i="1" s="1"/>
  <c r="F23" i="1"/>
  <c r="E23" i="1"/>
  <c r="C23" i="1"/>
  <c r="L22" i="1"/>
  <c r="L17" i="1" s="1"/>
  <c r="K22" i="1"/>
  <c r="J22" i="1"/>
  <c r="J17" i="1" s="1"/>
  <c r="I22" i="1"/>
  <c r="H22" i="1"/>
  <c r="H17" i="1" s="1"/>
  <c r="G22" i="1"/>
  <c r="F22" i="1"/>
  <c r="F17" i="1" s="1"/>
  <c r="E22" i="1"/>
  <c r="C22" i="1"/>
  <c r="C19" i="1"/>
  <c r="C18" i="1"/>
  <c r="E17" i="1"/>
  <c r="C16" i="1"/>
  <c r="C15" i="1"/>
  <c r="L14" i="1"/>
  <c r="K14" i="1"/>
  <c r="J14" i="1"/>
  <c r="I14" i="1"/>
  <c r="H14" i="1"/>
  <c r="G14" i="1"/>
  <c r="F14" i="1"/>
  <c r="E14" i="1"/>
  <c r="C13" i="1"/>
  <c r="C12" i="1"/>
  <c r="L11" i="1"/>
  <c r="K11" i="1"/>
  <c r="J11" i="1"/>
  <c r="I11" i="1"/>
  <c r="H11" i="1"/>
  <c r="G11" i="1"/>
  <c r="F11" i="1"/>
  <c r="E11" i="1"/>
  <c r="K26" i="1" l="1"/>
  <c r="K50" i="1" s="1"/>
  <c r="G50" i="1"/>
  <c r="F26" i="1"/>
  <c r="H26" i="1"/>
  <c r="J26" i="1"/>
  <c r="J50" i="1" s="1"/>
  <c r="L26" i="1"/>
  <c r="L50" i="1" s="1"/>
  <c r="P49" i="7"/>
  <c r="M49" i="7"/>
  <c r="Q49" i="7"/>
  <c r="I50" i="1"/>
  <c r="E50" i="1"/>
  <c r="L16" i="7"/>
  <c r="L49" i="7" s="1"/>
  <c r="N49" i="7"/>
  <c r="O49" i="7"/>
  <c r="H49" i="11"/>
  <c r="E25" i="10"/>
  <c r="E49" i="10" s="1"/>
  <c r="G25" i="10"/>
  <c r="G49" i="10" s="1"/>
  <c r="I25" i="10"/>
  <c r="K25" i="10"/>
  <c r="M25" i="10"/>
  <c r="O25" i="10"/>
  <c r="N49" i="10"/>
  <c r="L16" i="6"/>
  <c r="F25" i="2"/>
  <c r="F49" i="2" s="1"/>
  <c r="H25" i="2"/>
  <c r="H49" i="2" s="1"/>
  <c r="J25" i="2"/>
  <c r="J49" i="2" s="1"/>
  <c r="L25" i="2"/>
  <c r="L49" i="2" s="1"/>
  <c r="N25" i="2"/>
  <c r="N49" i="2" s="1"/>
  <c r="F50" i="1"/>
  <c r="H50" i="1"/>
  <c r="E49" i="3"/>
  <c r="G49" i="3"/>
  <c r="I49" i="3"/>
  <c r="K49" i="3"/>
  <c r="M49" i="3"/>
  <c r="O49" i="3"/>
  <c r="E50" i="5"/>
  <c r="G50" i="5"/>
  <c r="I50" i="5"/>
  <c r="K50" i="5"/>
  <c r="M50" i="5"/>
  <c r="O50" i="5"/>
  <c r="F49" i="3"/>
  <c r="H49" i="3"/>
  <c r="J49" i="3"/>
  <c r="L49" i="3"/>
  <c r="N49" i="3"/>
  <c r="F50" i="5"/>
  <c r="H50" i="5"/>
  <c r="J50" i="5"/>
  <c r="L50" i="5"/>
  <c r="N50" i="5"/>
  <c r="F25" i="6"/>
  <c r="H25" i="6"/>
  <c r="J25" i="6"/>
  <c r="L25" i="6"/>
  <c r="E49" i="6"/>
  <c r="I49" i="6"/>
  <c r="E49" i="2"/>
  <c r="G49" i="2"/>
  <c r="I49" i="2"/>
  <c r="K49" i="2"/>
  <c r="M49" i="2"/>
  <c r="O49" i="2"/>
  <c r="G49" i="6"/>
  <c r="K49" i="6"/>
  <c r="E49" i="7"/>
  <c r="G49" i="7"/>
  <c r="I49" i="7"/>
  <c r="K49" i="7"/>
  <c r="F49" i="7"/>
  <c r="H49" i="7"/>
  <c r="J49" i="7"/>
  <c r="E49" i="8"/>
  <c r="G49" i="8"/>
  <c r="I49" i="8"/>
  <c r="K49" i="8"/>
  <c r="E50" i="9"/>
  <c r="G50" i="9"/>
  <c r="I50" i="9"/>
  <c r="K50" i="9"/>
  <c r="M50" i="9"/>
  <c r="O50" i="9"/>
  <c r="I49" i="10"/>
  <c r="K49" i="10"/>
  <c r="M49" i="10"/>
  <c r="O49" i="10"/>
  <c r="F49" i="8"/>
  <c r="H49" i="8"/>
  <c r="J49" i="8"/>
  <c r="F50" i="9"/>
  <c r="H50" i="9"/>
  <c r="J50" i="9"/>
  <c r="L50" i="9"/>
  <c r="N50" i="9"/>
  <c r="F49" i="11"/>
  <c r="J49" i="11"/>
  <c r="L49" i="11"/>
  <c r="N49" i="11"/>
  <c r="P49" i="11"/>
  <c r="R49" i="11"/>
  <c r="T49" i="11"/>
  <c r="F49" i="10"/>
  <c r="H49" i="10"/>
  <c r="J49" i="10"/>
  <c r="L49" i="10"/>
  <c r="P49" i="10"/>
  <c r="E49" i="11"/>
  <c r="G49" i="11"/>
  <c r="I49" i="11"/>
  <c r="K49" i="11"/>
  <c r="M49" i="11"/>
  <c r="O49" i="11"/>
  <c r="Q49" i="11"/>
  <c r="S49" i="11"/>
  <c r="F50" i="12"/>
  <c r="H50" i="12"/>
  <c r="L50" i="12"/>
  <c r="N50" i="12"/>
  <c r="P50" i="12"/>
  <c r="R50" i="12"/>
  <c r="T50" i="12"/>
  <c r="V50" i="12"/>
  <c r="X50" i="12"/>
  <c r="Z50" i="12"/>
  <c r="F49" i="13"/>
  <c r="H49" i="13"/>
  <c r="J49" i="13"/>
  <c r="L49" i="13"/>
  <c r="N49" i="13"/>
  <c r="P49" i="13"/>
  <c r="R49" i="13"/>
  <c r="T49" i="13"/>
  <c r="V49" i="13"/>
  <c r="F49" i="14"/>
  <c r="H49" i="14"/>
  <c r="J49" i="14"/>
  <c r="L49" i="14"/>
  <c r="E50" i="12"/>
  <c r="G50" i="12"/>
  <c r="I50" i="12"/>
  <c r="K50" i="12"/>
  <c r="M50" i="12"/>
  <c r="O50" i="12"/>
  <c r="Q50" i="12"/>
  <c r="S50" i="12"/>
  <c r="U50" i="12"/>
  <c r="W50" i="12"/>
  <c r="Y50" i="12"/>
  <c r="AA50" i="12"/>
  <c r="E49" i="13"/>
  <c r="G49" i="13"/>
  <c r="I49" i="13"/>
  <c r="K49" i="13"/>
  <c r="M49" i="13"/>
  <c r="O49" i="13"/>
  <c r="Q49" i="13"/>
  <c r="S49" i="13"/>
  <c r="U49" i="13"/>
  <c r="W49" i="13"/>
  <c r="E49" i="14"/>
  <c r="G49" i="14"/>
  <c r="I49" i="14"/>
  <c r="K49" i="14"/>
  <c r="M49" i="14"/>
  <c r="L49" i="6" l="1"/>
  <c r="H49" i="6"/>
  <c r="J49" i="6"/>
  <c r="F49" i="6"/>
</calcChain>
</file>

<file path=xl/comments1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ID#AAAAosfY6BA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ID#AAAAosfY6FA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ID#AAAAosfY54Y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ID#AAAAosfY5-8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ID#AAAAosfY5_k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ID#AAAAosfY6Co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ID#AAAAosfY6Hg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ID#AAAAosfY53M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ID#AAAAosfY6Ec
    (2023-02-02 10:37:14)
serial</t>
        </r>
      </text>
    </comment>
    <comment ref="N7" authorId="0">
      <text>
        <r>
          <rPr>
            <sz val="10"/>
            <color rgb="FF000000"/>
            <rFont val="Arial"/>
            <family val="2"/>
            <scheme val="minor"/>
          </rPr>
          <t>======
ID#AAAAosfY6AA
    (2023-02-02 10:37:14)
serial</t>
        </r>
      </text>
    </comment>
    <comment ref="O7" authorId="0">
      <text>
        <r>
          <rPr>
            <sz val="10"/>
            <color rgb="FF000000"/>
            <rFont val="Arial"/>
            <family val="2"/>
            <scheme val="minor"/>
          </rPr>
          <t>======
ID#AAAAosfY52k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ID#AAABEvoPyJE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ID#AAABEvkDd-Q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ID#AAABEvkDeDc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ID#AAABEvkDd-U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ID#AAABEvkDeB8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ID#AAABEvkDeCw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ID#AAABEvkDd98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ID#AAABEvoPyIM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ID#AAABEvkDeAs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ID#AAABEvkDd-w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ID#AAABEvkDeBg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ID#AAABEvoPyJ0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ID#AAABEvkDd-4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ID#AAABEvkDd_Y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ID#AAABEvkDeDw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ID#AAABEvoPyLk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tNkdIhy1T93JLcv+CmEOjNYRBww=="/>
    </ext>
  </extLst>
</comments>
</file>

<file path=xl/comments10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  <scheme val="minor"/>
          </rPr>
          <t>======
ID#AAAAosfY524
    (2023-02-02 10:37:14)
serial</t>
        </r>
      </text>
    </comment>
    <comment ref="F8" authorId="0">
      <text>
        <r>
          <rPr>
            <sz val="10"/>
            <color rgb="FF000000"/>
            <rFont val="Arial"/>
            <family val="2"/>
            <scheme val="minor"/>
          </rPr>
          <t>======
ID#AAAAosfY6Gc
    (2023-02-02 10:37:14)
serial</t>
        </r>
      </text>
    </comment>
    <comment ref="G8" authorId="0">
      <text>
        <r>
          <rPr>
            <sz val="10"/>
            <color rgb="FF000000"/>
            <rFont val="Arial"/>
            <family val="2"/>
            <scheme val="minor"/>
          </rPr>
          <t>======
ID#AAAAosfY544
    (2023-02-02 10:37:14)
serial</t>
        </r>
      </text>
    </comment>
    <comment ref="H8" authorId="0">
      <text>
        <r>
          <rPr>
            <sz val="10"/>
            <color rgb="FF000000"/>
            <rFont val="Arial"/>
            <family val="2"/>
            <scheme val="minor"/>
          </rPr>
          <t>======
ID#AAAAosfY59U
    (2023-02-02 10:37:14)
serial</t>
        </r>
      </text>
    </comment>
    <comment ref="I8" authorId="0">
      <text>
        <r>
          <rPr>
            <sz val="10"/>
            <color rgb="FF000000"/>
            <rFont val="Arial"/>
            <family val="2"/>
            <scheme val="minor"/>
          </rPr>
          <t>======
ID#AAAAornfbWo
    (2023-02-02 10:37:14)
serial</t>
        </r>
      </text>
    </comment>
    <comment ref="J8" authorId="0">
      <text>
        <r>
          <rPr>
            <sz val="10"/>
            <color rgb="FF000000"/>
            <rFont val="Arial"/>
            <family val="2"/>
            <scheme val="minor"/>
          </rPr>
          <t>======
ID#AAAAosfY6GQ
    (2023-02-02 10:37:14)
serial</t>
        </r>
      </text>
    </comment>
    <comment ref="L8" authorId="0">
      <text>
        <r>
          <rPr>
            <sz val="10"/>
            <color rgb="FF000000"/>
            <rFont val="Arial"/>
            <family val="2"/>
            <scheme val="minor"/>
          </rPr>
          <t>======
ID#AAAAosfY530
    (2023-02-02 10:37:14)
serial</t>
        </r>
      </text>
    </comment>
    <comment ref="M8" authorId="0">
      <text>
        <r>
          <rPr>
            <sz val="10"/>
            <color rgb="FF000000"/>
            <rFont val="Arial"/>
            <family val="2"/>
            <scheme val="minor"/>
          </rPr>
          <t>======
ID#AAAAosfY53E
    (2023-02-02 10:37:14)
serial</t>
        </r>
      </text>
    </comment>
    <comment ref="N8" authorId="0">
      <text>
        <r>
          <rPr>
            <sz val="10"/>
            <color rgb="FF000000"/>
            <rFont val="Arial"/>
            <family val="2"/>
            <scheme val="minor"/>
          </rPr>
          <t>======
ID#AAAAosfY6HA
    (2023-02-02 10:37:14)
serial</t>
        </r>
      </text>
    </comment>
    <comment ref="O8" authorId="0">
      <text>
        <r>
          <rPr>
            <sz val="10"/>
            <color rgb="FF000000"/>
            <rFont val="Arial"/>
            <family val="2"/>
            <scheme val="minor"/>
          </rPr>
          <t>======
ID#AAAAosfY5_I
    (2023-02-02 10:37:14)
serial</t>
        </r>
      </text>
    </comment>
    <comment ref="P8" authorId="0">
      <text>
        <r>
          <rPr>
            <sz val="10"/>
            <color rgb="FF000000"/>
            <rFont val="Arial"/>
            <family val="2"/>
            <scheme val="minor"/>
          </rPr>
          <t>======
ID#AAAAoqVDchI
    (2023-02-02 10:37:14)
serial</t>
        </r>
      </text>
    </comment>
    <comment ref="Q8" authorId="0">
      <text>
        <r>
          <rPr>
            <sz val="10"/>
            <color rgb="FF000000"/>
            <rFont val="Arial"/>
            <family val="2"/>
            <scheme val="minor"/>
          </rPr>
          <t>======
ID#AAAAosfY6Es
    (2023-02-02 10:37:14)
serial</t>
        </r>
      </text>
    </comment>
    <comment ref="R8" authorId="0">
      <text>
        <r>
          <rPr>
            <sz val="10"/>
            <color rgb="FF000000"/>
            <rFont val="Arial"/>
            <family val="2"/>
            <scheme val="minor"/>
          </rPr>
          <t>======
ID#AAAAosfY6IU
    (2023-02-02 10:37:14)
serial</t>
        </r>
      </text>
    </comment>
    <comment ref="S8" authorId="0">
      <text>
        <r>
          <rPr>
            <sz val="10"/>
            <color rgb="FF000000"/>
            <rFont val="Arial"/>
            <family val="2"/>
            <scheme val="minor"/>
          </rPr>
          <t>======
ID#AAAAosfY56o
    (2023-02-02 10:37:14)
serial</t>
        </r>
      </text>
    </comment>
    <comment ref="T8" authorId="0">
      <text>
        <r>
          <rPr>
            <sz val="10"/>
            <color rgb="FF000000"/>
            <rFont val="Arial"/>
            <family val="2"/>
            <scheme val="minor"/>
          </rPr>
          <t>======
ID#AAAAosfY57c
    (2023-02-02 10:37:14)
serial</t>
        </r>
      </text>
    </comment>
    <comment ref="U8" authorId="0">
      <text>
        <r>
          <rPr>
            <sz val="10"/>
            <color rgb="FF000000"/>
            <rFont val="Arial"/>
            <family val="2"/>
            <scheme val="minor"/>
          </rPr>
          <t>======
ID#AAAAosfY554
    (2023-02-02 10:37:14)
serial</t>
        </r>
      </text>
    </comment>
    <comment ref="V8" authorId="0">
      <text>
        <r>
          <rPr>
            <sz val="10"/>
            <color rgb="FF000000"/>
            <rFont val="Arial"/>
            <family val="2"/>
            <scheme val="minor"/>
          </rPr>
          <t>======
ID#AAAAoqVDchc
    (2023-02-02 10:37:14)
serial</t>
        </r>
      </text>
    </comment>
    <comment ref="W8" authorId="0">
      <text>
        <r>
          <rPr>
            <sz val="10"/>
            <color rgb="FF000000"/>
            <rFont val="Arial"/>
            <family val="2"/>
            <scheme val="minor"/>
          </rPr>
          <t>======
ID#AAAAosfY6DY
    (2023-02-02 10:37:14)
serial</t>
        </r>
      </text>
    </comment>
    <comment ref="X8" authorId="0">
      <text>
        <r>
          <rPr>
            <sz val="10"/>
            <color rgb="FF000000"/>
            <rFont val="Arial"/>
            <family val="2"/>
            <scheme val="minor"/>
          </rPr>
          <t>======
ID#AAAAosfY55g
    (2023-02-02 10:37:14)
serial</t>
        </r>
      </text>
    </comment>
    <comment ref="Y8" authorId="0">
      <text>
        <r>
          <rPr>
            <sz val="10"/>
            <color rgb="FF000000"/>
            <rFont val="Arial"/>
            <family val="2"/>
            <scheme val="minor"/>
          </rPr>
          <t>======
ID#AAAAosfY59k
    (2023-02-02 10:37:14)
serial</t>
        </r>
      </text>
    </comment>
    <comment ref="Z8" authorId="0">
      <text>
        <r>
          <rPr>
            <sz val="10"/>
            <color rgb="FF000000"/>
            <rFont val="Arial"/>
            <family val="2"/>
            <scheme val="minor"/>
          </rPr>
          <t>======
ID#AAAAosfY538
    (2023-02-02 10:37:14)
serial</t>
        </r>
      </text>
    </comment>
    <comment ref="AA8" authorId="0">
      <text>
        <r>
          <rPr>
            <sz val="10"/>
            <color rgb="FF000000"/>
            <rFont val="Arial"/>
            <family val="2"/>
            <scheme val="minor"/>
          </rPr>
          <t>======
ID#AAAAosfY57Y
    (2023-02-02 10:37:14)
serial</t>
        </r>
      </text>
    </comment>
    <comment ref="C16" authorId="0">
      <text>
        <r>
          <rPr>
            <sz val="10"/>
            <color rgb="FF000000"/>
            <rFont val="Arial"/>
            <family val="2"/>
            <scheme val="minor"/>
          </rPr>
          <t>======
ID#AAABEvkDd_8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ID#AAABEvoPyMA
mei    (2021-02-12 08:50:53)
type</t>
        </r>
      </text>
    </comment>
    <comment ref="C19" authorId="0">
      <text>
        <r>
          <rPr>
            <sz val="10"/>
            <color rgb="FF000000"/>
            <rFont val="Arial"/>
            <family val="2"/>
            <scheme val="minor"/>
          </rPr>
          <t>======
ID#AAABEvoPyH0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ID#AAABEvkDeCo
mei    (2021-02-12 08:50:53)
type</t>
        </r>
      </text>
    </comment>
    <comment ref="C23" authorId="0">
      <text>
        <r>
          <rPr>
            <sz val="10"/>
            <color rgb="FF000000"/>
            <rFont val="Arial"/>
            <family val="2"/>
            <scheme val="minor"/>
          </rPr>
          <t>======
ID#AAABEvoPyHo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ID#AAABEvkDeC0
mei    (2021-02-12 08:50:53)
type</t>
        </r>
      </text>
    </comment>
    <comment ref="C27" authorId="0">
      <text>
        <r>
          <rPr>
            <sz val="10"/>
            <color rgb="FF000000"/>
            <rFont val="Arial"/>
            <family val="2"/>
            <scheme val="minor"/>
          </rPr>
          <t>======
ID#AAABEvoPyL4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ID#AAABEvoPyIE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ID#AAABEvoPyMU
mei    (2021-02-12 08:50:53)
type</t>
        </r>
      </text>
    </comment>
    <comment ref="C31" authorId="0">
      <text>
        <r>
          <rPr>
            <sz val="10"/>
            <color rgb="FF000000"/>
            <rFont val="Arial"/>
            <family val="2"/>
            <scheme val="minor"/>
          </rPr>
          <t>======
ID#AAABEvoPyKY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ID#AAABEvoPyHI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ID#AAABEvoPyJs
mei    (2021-02-12 08:50:53)
type</t>
        </r>
      </text>
    </comment>
    <comment ref="C35" authorId="0">
      <text>
        <r>
          <rPr>
            <sz val="10"/>
            <color rgb="FF000000"/>
            <rFont val="Arial"/>
            <family val="2"/>
            <scheme val="minor"/>
          </rPr>
          <t>======
ID#AAABEvoPyMM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ID#AAABEvoPyMQ
mei    (2021-02-12 08:50:53)
type</t>
        </r>
      </text>
    </comment>
    <comment ref="C46" authorId="0">
      <text>
        <r>
          <rPr>
            <sz val="10"/>
            <color rgb="FF000000"/>
            <rFont val="Arial"/>
            <family val="2"/>
            <scheme val="minor"/>
          </rPr>
          <t>======
ID#AAABEvkDeCc
mei    (2021-02-12 08:50:53)
type</t>
        </r>
      </text>
    </comment>
    <comment ref="C48" authorId="0">
      <text>
        <r>
          <rPr>
            <sz val="10"/>
            <color rgb="FF000000"/>
            <rFont val="Arial"/>
            <family val="2"/>
            <scheme val="minor"/>
          </rPr>
          <t>======
ID#AAABEvkDeBI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m6QgDoLW6f95bqjSOhJNEzM0O+A=="/>
    </ext>
  </extLst>
</comments>
</file>

<file path=xl/comments11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ID#AAAAosfY55Q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ID#AAAAornfbU0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ID#AAAAosfY6C0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ID#AAAAosfY57Q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ID#AAAAosfY6HY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ID#AAAAosfY59E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ID#AAAAosfY58U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ID#AAABEvkDeAA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ID#AAABEvoPyKs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ID#AAABEvoPyLY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ID#AAABEvkDd-A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ID#AAABEvoPyLc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ID#AAABEvkDd_o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ID#AAABEvkDd-E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ID#AAABEvkDeBA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ID#AAABEvkDeBk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ID#AAABEvkDd_g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ID#AAABEvkDeBs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ID#AAABEvkDd_M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ID#AAABEvoPyIc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ID#AAABEvoPyG4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ID#AAABEvoPyIs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ID#AAABEvoPyLg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PDbw8cU6wQUjzQ+oOgne8c0erDA=="/>
    </ext>
  </extLst>
</comments>
</file>

<file path=xl/comments12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ID#AAAAosfY58A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ID#AAAAornfbVY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ID#AAAAosfY6Aw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ID#AAAAosfY6GE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ID#AAAAosfY550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ID#AAAAosfY6D4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ID#AAAAoqVDcgs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ID#AAAAosfY54w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ID#AAAAosfY6B8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ID#AAABEvoPyHU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ID#AAABEvoPyII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ID#AAABEvoPyHk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ID#AAABEvoPyJQ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ID#AAABEvoPyMI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ID#AAABEvoPyK0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ID#AAABEvkDd-k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ID#AAABEvoPyIA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ID#AAABEvoPyHY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ID#AAABEvkDeDk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ID#AAABEvkDeCs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ID#AAABEvoPyIo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ID#AAABEvkDeD8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ID#AAABEvkDd_A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ID#AAABEvoPyHs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ID#AAABEvkDeDA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0hmklrCTJzxTEc5aOdrOkJBV76w=="/>
    </ext>
  </extLst>
</comments>
</file>

<file path=xl/comments2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ID#AAAAosfY53A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ID#AAAAosfY564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ID#AAAAosfY5_A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ID#AAAAosfY518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ID#AAAAosfY590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ID#AAAAosfY6H0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ID#AAAAosfY59Y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ID#AAAAosfY6Dk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ID#AAAAosfY6EY
    (2023-02-02 10:37:14)
serial</t>
        </r>
      </text>
    </comment>
    <comment ref="N7" authorId="0">
      <text>
        <r>
          <rPr>
            <sz val="10"/>
            <color rgb="FF000000"/>
            <rFont val="Arial"/>
            <family val="2"/>
            <scheme val="minor"/>
          </rPr>
          <t>======
ID#AAAAosfY6Bk
    (2023-02-02 10:37:14)
serial</t>
        </r>
      </text>
    </comment>
    <comment ref="O7" authorId="0">
      <text>
        <r>
          <rPr>
            <sz val="10"/>
            <color rgb="FF000000"/>
            <rFont val="Arial"/>
            <family val="2"/>
            <scheme val="minor"/>
          </rPr>
          <t>======
ID#AAAAosfY56Y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ID#AAABEvkDeAc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ID#AAABEvkDeBY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ID#AAABEvoPyH4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ID#AAABEvoPyJc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ID#AAABEvkDeBE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ID#AAABEvkDeA8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ID#AAABEvkDeDM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ID#AAABEvkDeAw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ID#AAABEvkDeAg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ID#AAABEvoPyKA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ID#AAABEvkDd_c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ID#AAABEvkDeCg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ID#AAABEvkDeC8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ID#AAABEvkDeAk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ID#AAABEvkDeBw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ID#AAABEvoPyIU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PO55oWmc2andvLSegZY/e4n5sQQ=="/>
    </ext>
  </extLst>
</comments>
</file>

<file path=xl/comments3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  <scheme val="minor"/>
          </rPr>
          <t>======
ID#AAAAosfY5_U
    (2023-02-02 10:37:14)
serial</t>
        </r>
      </text>
    </comment>
    <comment ref="F8" authorId="0">
      <text>
        <r>
          <rPr>
            <sz val="10"/>
            <color rgb="FF000000"/>
            <rFont val="Arial"/>
            <family val="2"/>
            <scheme val="minor"/>
          </rPr>
          <t>======
ID#AAAAosfY6BU
    (2023-02-02 10:37:14)
serial</t>
        </r>
      </text>
    </comment>
    <comment ref="G8" authorId="0">
      <text>
        <r>
          <rPr>
            <sz val="10"/>
            <color rgb="FF000000"/>
            <rFont val="Arial"/>
            <family val="2"/>
            <scheme val="minor"/>
          </rPr>
          <t>======
ID#AAAAoqVDciw
    (2023-02-02 10:37:14)
serial</t>
        </r>
      </text>
    </comment>
    <comment ref="H8" authorId="0">
      <text>
        <r>
          <rPr>
            <sz val="10"/>
            <color rgb="FF000000"/>
            <rFont val="Arial"/>
            <family val="2"/>
            <scheme val="minor"/>
          </rPr>
          <t>======
ID#AAAAosfY6GI
    (2023-02-02 10:37:14)
serial</t>
        </r>
      </text>
    </comment>
    <comment ref="I8" authorId="0">
      <text>
        <r>
          <rPr>
            <sz val="10"/>
            <color rgb="FF000000"/>
            <rFont val="Arial"/>
            <family val="2"/>
            <scheme val="minor"/>
          </rPr>
          <t>======
ID#AAAAosfY534
    (2023-02-02 10:37:14)
serial</t>
        </r>
      </text>
    </comment>
    <comment ref="J8" authorId="0">
      <text>
        <r>
          <rPr>
            <sz val="10"/>
            <color rgb="FF000000"/>
            <rFont val="Arial"/>
            <family val="2"/>
            <scheme val="minor"/>
          </rPr>
          <t>======
ID#AAAAoqVDcho
    (2023-02-02 10:37:14)
serial</t>
        </r>
      </text>
    </comment>
    <comment ref="K8" authorId="0">
      <text>
        <r>
          <rPr>
            <sz val="10"/>
            <color rgb="FF000000"/>
            <rFont val="Arial"/>
            <family val="2"/>
            <scheme val="minor"/>
          </rPr>
          <t>======
ID#AAAAosfY6GM
    (2023-02-02 10:37:14)
serial</t>
        </r>
      </text>
    </comment>
    <comment ref="L8" authorId="0">
      <text>
        <r>
          <rPr>
            <sz val="10"/>
            <color rgb="FF000000"/>
            <rFont val="Arial"/>
            <family val="2"/>
            <scheme val="minor"/>
          </rPr>
          <t>======
ID#AAAAosfY59w
    (2023-02-02 10:37:14)
serial</t>
        </r>
      </text>
    </comment>
    <comment ref="M8" authorId="0">
      <text>
        <r>
          <rPr>
            <sz val="10"/>
            <color rgb="FF000000"/>
            <rFont val="Arial"/>
            <family val="2"/>
            <scheme val="minor"/>
          </rPr>
          <t>======
ID#AAAAosfY6C4
    (2023-02-02 10:37:14)
serial</t>
        </r>
      </text>
    </comment>
    <comment ref="N8" authorId="0">
      <text>
        <r>
          <rPr>
            <sz val="10"/>
            <color rgb="FF000000"/>
            <rFont val="Arial"/>
            <family val="2"/>
            <scheme val="minor"/>
          </rPr>
          <t>======
ID#AAAAornfbV8
    (2023-02-02 10:37:14)
serial</t>
        </r>
      </text>
    </comment>
    <comment ref="O8" authorId="0">
      <text>
        <r>
          <rPr>
            <sz val="10"/>
            <color rgb="FF000000"/>
            <rFont val="Arial"/>
            <family val="2"/>
            <scheme val="minor"/>
          </rPr>
          <t>======
ID#AAAAornfbV0
    (2023-02-02 10:37:14)
serial</t>
        </r>
      </text>
    </comment>
    <comment ref="C16" authorId="0">
      <text>
        <r>
          <rPr>
            <sz val="10"/>
            <color rgb="FF000000"/>
            <rFont val="Arial"/>
            <family val="2"/>
            <scheme val="minor"/>
          </rPr>
          <t>======
ID#AAABEvkDeBM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ID#AAABEvoPyLQ
mei    (2021-02-12 08:50:53)
type</t>
        </r>
      </text>
    </comment>
    <comment ref="C19" authorId="0">
      <text>
        <r>
          <rPr>
            <sz val="10"/>
            <color rgb="FF000000"/>
            <rFont val="Arial"/>
            <family val="2"/>
            <scheme val="minor"/>
          </rPr>
          <t>======
ID#AAABEvkDeAU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ID#AAABEvoPyGw
mei    (2021-02-12 08:50:53)
type</t>
        </r>
      </text>
    </comment>
    <comment ref="C23" authorId="0">
      <text>
        <r>
          <rPr>
            <sz val="10"/>
            <color rgb="FF000000"/>
            <rFont val="Arial"/>
            <family val="2"/>
            <scheme val="minor"/>
          </rPr>
          <t>======
ID#AAABEvoPyJo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ID#AAABEvoPyL0
mei    (2021-02-12 08:50:53)
type</t>
        </r>
      </text>
    </comment>
    <comment ref="C27" authorId="0">
      <text>
        <r>
          <rPr>
            <sz val="10"/>
            <color rgb="FF000000"/>
            <rFont val="Arial"/>
            <family val="2"/>
            <scheme val="minor"/>
          </rPr>
          <t>======
ID#AAABEvoPyLI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ID#AAABEvkDeCk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ID#AAABEvoPyMo
mei    (2021-02-12 08:50:53)
type</t>
        </r>
      </text>
    </comment>
    <comment ref="C31" authorId="0">
      <text>
        <r>
          <rPr>
            <sz val="10"/>
            <color rgb="FF000000"/>
            <rFont val="Arial"/>
            <family val="2"/>
            <scheme val="minor"/>
          </rPr>
          <t>======
ID#AAABEvoPyHM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ID#AAABEvoPyHw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ID#AAABEvkDeAY
mei    (2021-02-12 08:50:53)
type</t>
        </r>
      </text>
    </comment>
    <comment ref="C35" authorId="0">
      <text>
        <r>
          <rPr>
            <sz val="10"/>
            <color rgb="FF000000"/>
            <rFont val="Arial"/>
            <family val="2"/>
            <scheme val="minor"/>
          </rPr>
          <t>======
ID#AAABEvkDeCY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ID#AAABEvkDeA0
mei    (2021-02-12 08:50:53)
type</t>
        </r>
      </text>
    </comment>
    <comment ref="C46" authorId="0">
      <text>
        <r>
          <rPr>
            <sz val="10"/>
            <color rgb="FF000000"/>
            <rFont val="Arial"/>
            <family val="2"/>
            <scheme val="minor"/>
          </rPr>
          <t>======
ID#AAABEvoPyJ8
mei    (2021-02-12 08:50:53)
type</t>
        </r>
      </text>
    </comment>
    <comment ref="C48" authorId="0">
      <text>
        <r>
          <rPr>
            <sz val="10"/>
            <color rgb="FF000000"/>
            <rFont val="Arial"/>
            <family val="2"/>
            <scheme val="minor"/>
          </rPr>
          <t>======
ID#AAABEvoPyKk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yvlbpKhLhbsL9FWCyxhRJk6xHbw=="/>
    </ext>
  </extLst>
</comments>
</file>

<file path=xl/comments4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ID#AAAAosfY6E4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ID#AAAAoqVDcic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ID#AAAAosfY598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ID#AAAAosfY6Cg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ID#AAAAosfY6Cs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ID#AAAAosfY6FM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ID#AAAAoqVDciM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ID#AAAAosfY55E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ID#AAABEvoPyI4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ID#AAABEvkDd_I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ID#AAABEvkDeAM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ID#AAABEvkDeC4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ID#AAABEvoPyKQ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ID#AAABEvkDeAI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ID#AAABEvkDeB4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ID#AAABEvkDeAQ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ID#AAABEvoPyJw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ID#AAABEvoPyG8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ID#AAABEvoPyH8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ID#AAABEvkDd-8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ID#AAABEvkDeCM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ID#AAABEvkDd-o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ID#AAABEvoPyJI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ID#AAABEvoPyI8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FOQaQtvfxv5u06+pHemLMQ6gCpg=="/>
    </ext>
  </extLst>
</comments>
</file>

<file path=xl/comments5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ID#AAAAosfY57s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ID#AAAAosfY6FE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ID#AAAAoqVDchU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ID#AAAAosfY58c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ID#AAAAosfY52M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ID#AAAAosfY52I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ID#AAAAosfY55M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ID#AAAAosfY6AQ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ID#AAAAosfY54s
    (2023-02-02 10:37:14)
serial</t>
        </r>
      </text>
    </comment>
    <comment ref="N7" authorId="0">
      <text>
        <r>
          <rPr>
            <sz val="10"/>
            <color rgb="FF000000"/>
            <rFont val="Arial"/>
            <family val="2"/>
            <scheme val="minor"/>
          </rPr>
          <t>======
ID#AAAAornfbWI
    (2023-02-02 10:37:14)
serial</t>
        </r>
      </text>
    </comment>
    <comment ref="O7" authorId="0">
      <text>
        <r>
          <rPr>
            <sz val="10"/>
            <color rgb="FF000000"/>
            <rFont val="Arial"/>
            <family val="2"/>
            <scheme val="minor"/>
          </rPr>
          <t>======
ID#AAAAornfbVE
    (2023-02-02 10:37:14)
serial</t>
        </r>
      </text>
    </comment>
    <comment ref="P7" authorId="0">
      <text>
        <r>
          <rPr>
            <sz val="10"/>
            <color rgb="FF000000"/>
            <rFont val="Arial"/>
            <family val="2"/>
            <scheme val="minor"/>
          </rPr>
          <t>======
ID#AAAAoqVDcig
    (2023-02-02 10:37:14)
serial</t>
        </r>
      </text>
    </comment>
    <comment ref="Q7" authorId="0">
      <text>
        <r>
          <rPr>
            <sz val="10"/>
            <color rgb="FF000000"/>
            <rFont val="Arial"/>
            <family val="2"/>
            <scheme val="minor"/>
          </rPr>
          <t>======
ID#AAAAosfY56M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ID#AAABEvoPyJU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ID#AAABEvkDeDE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ID#AAABEvkDd_E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ID#AAABEvoPyJg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ID#AAABEvkDeAE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ID#AAABEvoPyJY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ID#AAABEvoPyHc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ID#AAABEvkDd_k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ID#AAABEvoPyJM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ID#AAABEvoPyHQ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ID#AAABEvoPyKU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ID#AAABEvkDeDY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ID#AAABEvoPyL8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ID#AAABEvoPyMg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ID#AAABEvkDeD4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ID#AAABEvoPyKo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R8BaP8Cnrx4Vq69vnJHyHohzlSA=="/>
    </ext>
  </extLst>
</comments>
</file>

<file path=xl/comments6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ID#AAAAosfY5-M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ID#AAAAosfY6F8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ID#AAAAosfY6CM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ID#AAAAornfbW0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ID#AAAAoqVDci4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ID#AAAAoqVDciE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ID#AAAAornfbXU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ID#AAABEvkDd_s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ID#AAABEvkDeBo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ID#AAABEvoPyIk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ID#AAABEvkDeBc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ID#AAABEvoPyIg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ID#AAABEvkDd_0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ID#AAABEvkDeCQ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ID#AAABEvoPyLs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ID#AAABEvkDd-I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ID#AAABEvkDeDQ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ID#AAABEvkDd_4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ID#AAABEvoPyIw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ID#AAABEvoPyKE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ID#AAABEvkDeDo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ID#AAABEvoPyKI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ID#AAABEvkDd_w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8ecdOTlkICMH/FSpv6eUQQC6VuA=="/>
    </ext>
  </extLst>
</comments>
</file>

<file path=xl/comments7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2"/>
            <scheme val="minor"/>
          </rPr>
          <t>======
ID#AAAAosfY6DE
    (2023-02-02 10:37:14)
serial</t>
        </r>
      </text>
    </comment>
    <comment ref="F8" authorId="0">
      <text>
        <r>
          <rPr>
            <sz val="10"/>
            <color rgb="FF000000"/>
            <rFont val="Arial"/>
            <family val="2"/>
            <scheme val="minor"/>
          </rPr>
          <t>======
ID#AAAAosfY6BQ
    (2023-02-02 10:37:14)
serial</t>
        </r>
      </text>
    </comment>
    <comment ref="G8" authorId="0">
      <text>
        <r>
          <rPr>
            <sz val="10"/>
            <color rgb="FF000000"/>
            <rFont val="Arial"/>
            <family val="2"/>
            <scheme val="minor"/>
          </rPr>
          <t>======
ID#AAAAosfY584
    (2023-02-02 10:37:14)
serial</t>
        </r>
      </text>
    </comment>
    <comment ref="H8" authorId="0">
      <text>
        <r>
          <rPr>
            <sz val="10"/>
            <color rgb="FF000000"/>
            <rFont val="Arial"/>
            <family val="2"/>
            <scheme val="minor"/>
          </rPr>
          <t>======
ID#AAAAosfY510
    (2023-02-02 10:37:14)
serial</t>
        </r>
      </text>
    </comment>
    <comment ref="I8" authorId="0">
      <text>
        <r>
          <rPr>
            <sz val="10"/>
            <color rgb="FF000000"/>
            <rFont val="Arial"/>
            <family val="2"/>
            <scheme val="minor"/>
          </rPr>
          <t>======
ID#AAAAosfY59s
    (2023-02-02 10:37:14)
serial</t>
        </r>
      </text>
    </comment>
    <comment ref="J8" authorId="0">
      <text>
        <r>
          <rPr>
            <sz val="10"/>
            <color rgb="FF000000"/>
            <rFont val="Arial"/>
            <family val="2"/>
            <scheme val="minor"/>
          </rPr>
          <t>======
ID#AAAAosfY56g
    (2023-02-02 10:37:14)
serial</t>
        </r>
      </text>
    </comment>
    <comment ref="K8" authorId="0">
      <text>
        <r>
          <rPr>
            <sz val="10"/>
            <color rgb="FF000000"/>
            <rFont val="Arial"/>
            <family val="2"/>
            <scheme val="minor"/>
          </rPr>
          <t>======
ID#AAAAosfY6AE
    (2023-02-02 10:37:14)
serial</t>
        </r>
      </text>
    </comment>
    <comment ref="L8" authorId="0">
      <text>
        <r>
          <rPr>
            <sz val="10"/>
            <color rgb="FF000000"/>
            <rFont val="Arial"/>
            <family val="2"/>
            <scheme val="minor"/>
          </rPr>
          <t>======
ID#AAAAosfY568
    (2023-02-02 10:37:14)
serial</t>
        </r>
      </text>
    </comment>
    <comment ref="M8" authorId="0">
      <text>
        <r>
          <rPr>
            <sz val="10"/>
            <color rgb="FF000000"/>
            <rFont val="Arial"/>
            <family val="2"/>
            <scheme val="minor"/>
          </rPr>
          <t>======
ID#AAAAosfY520
    (2023-02-02 10:37:14)
serial</t>
        </r>
      </text>
    </comment>
    <comment ref="N8" authorId="0">
      <text>
        <r>
          <rPr>
            <sz val="10"/>
            <color rgb="FF000000"/>
            <rFont val="Arial"/>
            <family val="2"/>
            <scheme val="minor"/>
          </rPr>
          <t>======
ID#AAAAosfY6IA
    (2023-02-02 10:37:14)
serial</t>
        </r>
      </text>
    </comment>
    <comment ref="O8" authorId="0">
      <text>
        <r>
          <rPr>
            <sz val="10"/>
            <color rgb="FF000000"/>
            <rFont val="Arial"/>
            <family val="2"/>
            <scheme val="minor"/>
          </rPr>
          <t>======
ID#AAAAosfY548
    (2023-02-02 10:37:14)
serial</t>
        </r>
      </text>
    </comment>
    <comment ref="C16" authorId="0">
      <text>
        <r>
          <rPr>
            <sz val="10"/>
            <color rgb="FF000000"/>
            <rFont val="Arial"/>
            <family val="2"/>
            <scheme val="minor"/>
          </rPr>
          <t>======
ID#AAABEvkDd_Q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ID#AAABEvkDeDs
mei    (2021-02-12 08:50:53)
type</t>
        </r>
      </text>
    </comment>
    <comment ref="C19" authorId="0">
      <text>
        <r>
          <rPr>
            <sz val="10"/>
            <color rgb="FF000000"/>
            <rFont val="Arial"/>
            <family val="2"/>
            <scheme val="minor"/>
          </rPr>
          <t>======
ID#AAABEvkDeD0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ID#AAABEvoPyI0
mei    (2021-02-12 08:50:53)
type</t>
        </r>
      </text>
    </comment>
    <comment ref="C23" authorId="0">
      <text>
        <r>
          <rPr>
            <sz val="10"/>
            <color rgb="FF000000"/>
            <rFont val="Arial"/>
            <family val="2"/>
            <scheme val="minor"/>
          </rPr>
          <t>======
ID#AAABEvoPyLU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ID#AAABEvoPyKc
mei    (2021-02-12 08:50:53)
type</t>
        </r>
      </text>
    </comment>
    <comment ref="C27" authorId="0">
      <text>
        <r>
          <rPr>
            <sz val="10"/>
            <color rgb="FF000000"/>
            <rFont val="Arial"/>
            <family val="2"/>
            <scheme val="minor"/>
          </rPr>
          <t>======
ID#AAABEvoPyME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ID#AAABEvkDeCI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ID#AAABEvoPyHg
mei    (2021-02-12 08:50:53)
type</t>
        </r>
      </text>
    </comment>
    <comment ref="C31" authorId="0">
      <text>
        <r>
          <rPr>
            <sz val="10"/>
            <color rgb="FF000000"/>
            <rFont val="Arial"/>
            <family val="2"/>
            <scheme val="minor"/>
          </rPr>
          <t>======
ID#AAABEvoPyLw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ID#AAABEvkDd-M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ID#AAABEvoPyJA
mei    (2021-02-12 08:50:53)
type</t>
        </r>
      </text>
    </comment>
    <comment ref="C35" authorId="0">
      <text>
        <r>
          <rPr>
            <sz val="10"/>
            <color rgb="FF000000"/>
            <rFont val="Arial"/>
            <family val="2"/>
            <scheme val="minor"/>
          </rPr>
          <t>======
ID#AAABEvkDd-g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ID#AAABEvoPyG0
mei    (2021-02-12 08:50:53)
type</t>
        </r>
      </text>
    </comment>
    <comment ref="C46" authorId="0">
      <text>
        <r>
          <rPr>
            <sz val="10"/>
            <color rgb="FF000000"/>
            <rFont val="Arial"/>
            <family val="2"/>
            <scheme val="minor"/>
          </rPr>
          <t>======
ID#AAABEvoPyKg
mei    (2021-02-12 08:50:53)
type</t>
        </r>
      </text>
    </comment>
    <comment ref="C48" authorId="0">
      <text>
        <r>
          <rPr>
            <sz val="10"/>
            <color rgb="FF000000"/>
            <rFont val="Arial"/>
            <family val="2"/>
            <scheme val="minor"/>
          </rPr>
          <t>======
ID#AAABEvkDeCU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H8uvCiOc9kjjIoMg+Yol6tu+w5A=="/>
    </ext>
  </extLst>
</comments>
</file>

<file path=xl/comments8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ID#AAAAosfY6Fk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ID#AAAAosfY52o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ID#AAAAosfY55c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ID#AAAAornfbVA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ID#AAAAornfbW4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ID#AAAAosfY6FU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ID#AAAAosfY5_E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ID#AAAAosfY57w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ID#AAAAosfY58E
    (2023-02-02 10:37:14)
serial</t>
        </r>
      </text>
    </comment>
    <comment ref="N7" authorId="0">
      <text>
        <r>
          <rPr>
            <sz val="10"/>
            <color rgb="FF000000"/>
            <rFont val="Arial"/>
            <family val="2"/>
            <scheme val="minor"/>
          </rPr>
          <t>======
ID#AAAAosfY54c
    (2023-02-02 10:37:14)
serial</t>
        </r>
      </text>
    </comment>
    <comment ref="O7" authorId="0">
      <text>
        <r>
          <rPr>
            <sz val="10"/>
            <color rgb="FF000000"/>
            <rFont val="Arial"/>
            <family val="2"/>
            <scheme val="minor"/>
          </rPr>
          <t>======
ID#AAAAosfY6Bw
    (2023-02-02 10:37:14)
serial</t>
        </r>
      </text>
    </comment>
    <comment ref="P7" authorId="0">
      <text>
        <r>
          <rPr>
            <sz val="10"/>
            <color rgb="FF000000"/>
            <rFont val="Arial"/>
            <family val="2"/>
            <scheme val="minor"/>
          </rPr>
          <t>======
ID#AAAAosfY6Eg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ID#AAABEvkDeDU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ID#AAABEvoPyMY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ID#AAABEvoPyHA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ID#AAABEvoPyMk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ID#AAABEvoPyKw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ID#AAABEvkDeCA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ID#AAABEvoPyLE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ID#AAABEvoPyHE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ID#AAABEvoPyLM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ID#AAABEvoPyIQ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ID#AAABEvoPyIY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ID#AAABEvkDd-c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ID#AAABEvkDeB0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ID#AAABEvkDeDI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ID#AAABEvkDeBU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ID#AAABEvkDd-Y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6Hx1zk2kJF+rUGIbBwA038UHUlw=="/>
    </ext>
  </extLst>
</comments>
</file>

<file path=xl/comments9.xml><?xml version="1.0" encoding="utf-8"?>
<comments xmlns="http://schemas.openxmlformats.org/spreadsheetml/2006/main">
  <authors>
    <author/>
  </authors>
  <commentList>
    <comment ref="E7" authorId="0">
      <text>
        <r>
          <rPr>
            <sz val="10"/>
            <color rgb="FF000000"/>
            <rFont val="Arial"/>
            <family val="2"/>
            <scheme val="minor"/>
          </rPr>
          <t>======
ID#AAAAosfY52g
    (2023-02-02 10:37:14)
serial</t>
        </r>
      </text>
    </comment>
    <comment ref="F7" authorId="0">
      <text>
        <r>
          <rPr>
            <sz val="10"/>
            <color rgb="FF000000"/>
            <rFont val="Arial"/>
            <family val="2"/>
            <scheme val="minor"/>
          </rPr>
          <t>======
ID#AAAAornfbWY
    (2023-02-02 10:37:14)
serial</t>
        </r>
      </text>
    </comment>
    <comment ref="G7" authorId="0">
      <text>
        <r>
          <rPr>
            <sz val="10"/>
            <color rgb="FF000000"/>
            <rFont val="Arial"/>
            <family val="2"/>
            <scheme val="minor"/>
          </rPr>
          <t>======
ID#AAAAosfY54U
    (2023-02-02 10:37:14)
serial</t>
        </r>
      </text>
    </comment>
    <comment ref="H7" authorId="0">
      <text>
        <r>
          <rPr>
            <sz val="10"/>
            <color rgb="FF000000"/>
            <rFont val="Arial"/>
            <family val="2"/>
            <scheme val="minor"/>
          </rPr>
          <t>======
ID#AAAAosfY56k
    (2023-02-02 10:37:14)
serial</t>
        </r>
      </text>
    </comment>
    <comment ref="I7" authorId="0">
      <text>
        <r>
          <rPr>
            <sz val="10"/>
            <color rgb="FF000000"/>
            <rFont val="Arial"/>
            <family val="2"/>
            <scheme val="minor"/>
          </rPr>
          <t>======
ID#AAAAoqVDchA
    (2023-02-02 10:37:14)
serial</t>
        </r>
      </text>
    </comment>
    <comment ref="J7" authorId="0">
      <text>
        <r>
          <rPr>
            <sz val="10"/>
            <color rgb="FF000000"/>
            <rFont val="Arial"/>
            <family val="2"/>
            <scheme val="minor"/>
          </rPr>
          <t>======
ID#AAAAornfbXY
    (2023-02-02 10:37:14)
serial</t>
        </r>
      </text>
    </comment>
    <comment ref="K7" authorId="0">
      <text>
        <r>
          <rPr>
            <sz val="10"/>
            <color rgb="FF000000"/>
            <rFont val="Arial"/>
            <family val="2"/>
            <scheme val="minor"/>
          </rPr>
          <t>======
ID#AAAAosfY55A
    (2023-02-02 10:37:14)
serial</t>
        </r>
      </text>
    </comment>
    <comment ref="L7" authorId="0">
      <text>
        <r>
          <rPr>
            <sz val="10"/>
            <color rgb="FF000000"/>
            <rFont val="Arial"/>
            <family val="2"/>
            <scheme val="minor"/>
          </rPr>
          <t>======
ID#AAAAosfY6FI
    (2023-02-02 10:37:14)
serial</t>
        </r>
      </text>
    </comment>
    <comment ref="M7" authorId="0">
      <text>
        <r>
          <rPr>
            <sz val="10"/>
            <color rgb="FF000000"/>
            <rFont val="Arial"/>
            <family val="2"/>
            <scheme val="minor"/>
          </rPr>
          <t>======
ID#AAAAoqVDciA
    (2023-02-02 10:37:14)
serial</t>
        </r>
      </text>
    </comment>
    <comment ref="N7" authorId="0">
      <text>
        <r>
          <rPr>
            <sz val="10"/>
            <color rgb="FF000000"/>
            <rFont val="Arial"/>
            <family val="2"/>
            <scheme val="minor"/>
          </rPr>
          <t>======
ID#AAAAosfY5_w
    (2023-02-02 10:37:14)
serial</t>
        </r>
      </text>
    </comment>
    <comment ref="O7" authorId="0">
      <text>
        <r>
          <rPr>
            <sz val="10"/>
            <color rgb="FF000000"/>
            <rFont val="Arial"/>
            <family val="2"/>
            <scheme val="minor"/>
          </rPr>
          <t>======
ID#AAAAosfY53s
    (2023-02-02 10:37:14)
serial</t>
        </r>
      </text>
    </comment>
    <comment ref="P7" authorId="0">
      <text>
        <r>
          <rPr>
            <sz val="10"/>
            <color rgb="FF000000"/>
            <rFont val="Arial"/>
            <family val="2"/>
            <scheme val="minor"/>
          </rPr>
          <t>======
ID#AAAAosfY6Cc
    (2023-02-02 10:37:14)
serial</t>
        </r>
      </text>
    </comment>
    <comment ref="Q7" authorId="0">
      <text>
        <r>
          <rPr>
            <sz val="10"/>
            <color rgb="FF000000"/>
            <rFont val="Arial"/>
            <family val="2"/>
            <scheme val="minor"/>
          </rPr>
          <t>======
ID#AAAAosfY57M
    (2023-02-02 10:37:14)
serial</t>
        </r>
      </text>
    </comment>
    <comment ref="R7" authorId="0">
      <text>
        <r>
          <rPr>
            <sz val="10"/>
            <color rgb="FF000000"/>
            <rFont val="Arial"/>
            <family val="2"/>
            <scheme val="minor"/>
          </rPr>
          <t>======
ID#AAAAosfY6F0
    (2023-02-02 10:37:14)
serial</t>
        </r>
      </text>
    </comment>
    <comment ref="S7" authorId="0">
      <text>
        <r>
          <rPr>
            <sz val="10"/>
            <color rgb="FF000000"/>
            <rFont val="Arial"/>
            <family val="2"/>
            <scheme val="minor"/>
          </rPr>
          <t>======
ID#AAAAosfY54Q
    (2023-02-02 10:37:14)
serial</t>
        </r>
      </text>
    </comment>
    <comment ref="T7" authorId="0">
      <text>
        <r>
          <rPr>
            <sz val="10"/>
            <color rgb="FF000000"/>
            <rFont val="Arial"/>
            <family val="2"/>
            <scheme val="minor"/>
          </rPr>
          <t>======
ID#AAAAoqVDcik
    (2023-02-02 10:37:14)
serial</t>
        </r>
      </text>
    </comment>
    <comment ref="C15" authorId="0">
      <text>
        <r>
          <rPr>
            <sz val="10"/>
            <color rgb="FF000000"/>
            <rFont val="Arial"/>
            <family val="2"/>
            <scheme val="minor"/>
          </rPr>
          <t>======
ID#AAABEvkDeAo
mei    (2021-02-12 08:50:53)
type</t>
        </r>
      </text>
    </comment>
    <comment ref="C17" authorId="0">
      <text>
        <r>
          <rPr>
            <sz val="10"/>
            <color rgb="FF000000"/>
            <rFont val="Arial"/>
            <family val="2"/>
            <scheme val="minor"/>
          </rPr>
          <t>======
ID#AAABEvkDd-0
mei    (2021-02-12 08:50:53)
type</t>
        </r>
      </text>
    </comment>
    <comment ref="C18" authorId="0">
      <text>
        <r>
          <rPr>
            <sz val="10"/>
            <color rgb="FF000000"/>
            <rFont val="Arial"/>
            <family val="2"/>
            <scheme val="minor"/>
          </rPr>
          <t>======
ID#AAABEvkDd-s
mei    (2021-02-12 08:50:53)
type</t>
        </r>
      </text>
    </comment>
    <comment ref="C21" authorId="0">
      <text>
        <r>
          <rPr>
            <sz val="10"/>
            <color rgb="FF000000"/>
            <rFont val="Arial"/>
            <family val="2"/>
            <scheme val="minor"/>
          </rPr>
          <t>======
ID#AAABEvkDeDg
mei    (2021-02-12 08:50:53)
type</t>
        </r>
      </text>
    </comment>
    <comment ref="C22" authorId="0">
      <text>
        <r>
          <rPr>
            <sz val="10"/>
            <color rgb="FF000000"/>
            <rFont val="Arial"/>
            <family val="2"/>
            <scheme val="minor"/>
          </rPr>
          <t>======
ID#AAABEvkDeA4
mei    (2021-02-12 08:50:53)
type</t>
        </r>
      </text>
    </comment>
    <comment ref="C25" authorId="0">
      <text>
        <r>
          <rPr>
            <sz val="10"/>
            <color rgb="FF000000"/>
            <rFont val="Arial"/>
            <family val="2"/>
            <scheme val="minor"/>
          </rPr>
          <t>======
ID#AAABEvoPyKM
mei    (2021-02-12 08:50:53)
type</t>
        </r>
      </text>
    </comment>
    <comment ref="C26" authorId="0">
      <text>
        <r>
          <rPr>
            <sz val="10"/>
            <color rgb="FF000000"/>
            <rFont val="Arial"/>
            <family val="2"/>
            <scheme val="minor"/>
          </rPr>
          <t>======
ID#AAABEvoPyMc
mei    (2021-02-12 08:50:53)
type</t>
        </r>
      </text>
    </comment>
    <comment ref="C28" authorId="0">
      <text>
        <r>
          <rPr>
            <sz val="10"/>
            <color rgb="FF000000"/>
            <rFont val="Arial"/>
            <family val="2"/>
            <scheme val="minor"/>
          </rPr>
          <t>======
ID#AAABEvoPyJk
mei    (2021-02-12 08:50:53)
type</t>
        </r>
      </text>
    </comment>
    <comment ref="C29" authorId="0">
      <text>
        <r>
          <rPr>
            <sz val="10"/>
            <color rgb="FF000000"/>
            <rFont val="Arial"/>
            <family val="2"/>
            <scheme val="minor"/>
          </rPr>
          <t>======
ID#AAABEvoPyJ4
mei    (2021-02-12 08:50:53)
type</t>
        </r>
      </text>
    </comment>
    <comment ref="C30" authorId="0">
      <text>
        <r>
          <rPr>
            <sz val="10"/>
            <color rgb="FF000000"/>
            <rFont val="Arial"/>
            <family val="2"/>
            <scheme val="minor"/>
          </rPr>
          <t>======
ID#AAABEvoPyLA
mei    (2021-02-12 08:50:53)
type</t>
        </r>
      </text>
    </comment>
    <comment ref="C32" authorId="0">
      <text>
        <r>
          <rPr>
            <sz val="10"/>
            <color rgb="FF000000"/>
            <rFont val="Arial"/>
            <family val="2"/>
            <scheme val="minor"/>
          </rPr>
          <t>======
ID#AAABEvoPyLo
mei    (2021-02-12 08:50:53)
type</t>
        </r>
      </text>
    </comment>
    <comment ref="C33" authorId="0">
      <text>
        <r>
          <rPr>
            <sz val="10"/>
            <color rgb="FF000000"/>
            <rFont val="Arial"/>
            <family val="2"/>
            <scheme val="minor"/>
          </rPr>
          <t>======
ID#AAABEvkDeCE
mei    (2021-02-12 08:50:53)
type</t>
        </r>
      </text>
    </comment>
    <comment ref="C34" authorId="0">
      <text>
        <r>
          <rPr>
            <sz val="10"/>
            <color rgb="FF000000"/>
            <rFont val="Arial"/>
            <family val="2"/>
            <scheme val="minor"/>
          </rPr>
          <t>======
ID#AAABEvoPyK8
mei    (2021-02-12 08:50:53)
type</t>
        </r>
      </text>
    </comment>
    <comment ref="C44" authorId="0">
      <text>
        <r>
          <rPr>
            <sz val="10"/>
            <color rgb="FF000000"/>
            <rFont val="Arial"/>
            <family val="2"/>
            <scheme val="minor"/>
          </rPr>
          <t>======
ID#AAABEvkDeBQ
mei    (2021-02-12 08:50:53)
type</t>
        </r>
      </text>
    </comment>
    <comment ref="C45" authorId="0">
      <text>
        <r>
          <rPr>
            <sz val="10"/>
            <color rgb="FF000000"/>
            <rFont val="Arial"/>
            <family val="2"/>
            <scheme val="minor"/>
          </rPr>
          <t>======
ID#AAABEvkDd_U
mei    (2021-02-12 08:50:53)
type</t>
        </r>
      </text>
    </comment>
    <comment ref="C47" authorId="0">
      <text>
        <r>
          <rPr>
            <sz val="10"/>
            <color rgb="FF000000"/>
            <rFont val="Arial"/>
            <family val="2"/>
            <scheme val="minor"/>
          </rPr>
          <t>======
ID#AAABEvoPyK4
mei    (2021-02-12 08:50:53)
type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gro9TgvWYn0QcDxHg7d9OUjtoXA=="/>
    </ext>
  </extLst>
</comments>
</file>

<file path=xl/sharedStrings.xml><?xml version="1.0" encoding="utf-8"?>
<sst xmlns="http://schemas.openxmlformats.org/spreadsheetml/2006/main" count="1462" uniqueCount="309">
  <si>
    <t xml:space="preserve"> </t>
  </si>
  <si>
    <t xml:space="preserve">         RAPORT STATISTIC CENTRALIZATOR</t>
  </si>
  <si>
    <r>
      <rPr>
        <b/>
        <sz val="12"/>
        <color rgb="FF000000"/>
        <rFont val="Times New Roman"/>
        <family val="1"/>
      </rPr>
      <t xml:space="preserve">                  </t>
    </r>
    <r>
      <rPr>
        <b/>
        <sz val="14"/>
        <color rgb="FF000000"/>
        <rFont val="Times New Roman"/>
        <family val="1"/>
      </rPr>
      <t xml:space="preserve">     privind activitatea STEMULUI NAȚIONAL DE BIBLIOTECI  în anul 2023</t>
    </r>
  </si>
  <si>
    <t>TIPURI DE BIBLIOTECI</t>
  </si>
  <si>
    <t>I. DATE GENERALE</t>
  </si>
  <si>
    <t>Numărul total de biblioteci</t>
  </si>
  <si>
    <t xml:space="preserve">Localul bibliotecii </t>
  </si>
  <si>
    <t>Starea fizică a localului bibliotecii</t>
  </si>
  <si>
    <t xml:space="preserve">Suprafaţa totală a spațiului bibliotecii (m. p.)
</t>
  </si>
  <si>
    <t>Special 1</t>
  </si>
  <si>
    <t>Reamenajat 2</t>
  </si>
  <si>
    <t>Propriu 1</t>
  </si>
  <si>
    <t>Închiriat 2</t>
  </si>
  <si>
    <t>Necesită reparaţie capitală 1</t>
  </si>
  <si>
    <t>Avariat 2</t>
  </si>
  <si>
    <t>A</t>
  </si>
  <si>
    <t>Numele tipului</t>
  </si>
  <si>
    <t>abreviatura</t>
  </si>
  <si>
    <t>setul de tipuri</t>
  </si>
  <si>
    <t>01.Biblioteci naționale (suma rând 02+03)</t>
  </si>
  <si>
    <t>02. Biblioteca Naţională a Republicii Moldova</t>
  </si>
  <si>
    <t>Bibliotecă Națională RM</t>
  </si>
  <si>
    <t>BN</t>
  </si>
  <si>
    <t>03.Biblioteca Naţională pentru Copii „Ion Creangă”</t>
  </si>
  <si>
    <t>Biblioteca Națională p-u Copii</t>
  </si>
  <si>
    <t>BNC</t>
  </si>
  <si>
    <t xml:space="preserve">04. Biblioteci publice 
</t>
  </si>
  <si>
    <t xml:space="preserve">05. Biblioteci publice municipale, raionale, orășenești 
</t>
  </si>
  <si>
    <t>Bibliotecă Orășenească</t>
  </si>
  <si>
    <t>BR+BO+FO+FCO+FOCR+BM+FM+FCM+FMCR</t>
  </si>
  <si>
    <t>06. Biblioteci publice comunale, sătești</t>
  </si>
  <si>
    <t>Bibliotecă Comunală/Sătească</t>
  </si>
  <si>
    <t>BCS+FCS</t>
  </si>
  <si>
    <t>07. Biblioteci ale instituţiilor de învăţământ (suma rînd 08+09+10+11)</t>
  </si>
  <si>
    <t>08. Biblioteci din instituţiile de învăţământ superior</t>
  </si>
  <si>
    <t>Biblioteci din instituţiile de învăţământ superior</t>
  </si>
  <si>
    <t>BI_S</t>
  </si>
  <si>
    <t>09. Biblioteci din instuţiile de învăţământ profesional tehnic postsecundar şi postsecundar nonterţiar  (Colegii și Centre de excelență)</t>
  </si>
  <si>
    <t>Biblioteci din instuţiile de învăţământ profesional tehnic postsecundar şi postsecundar nonterţiar</t>
  </si>
  <si>
    <t>BI_PT</t>
  </si>
  <si>
    <t>10.Biblioteca Ştiinţifică a Universităţii Pedagogice de Stat „Ion Creangă”</t>
  </si>
  <si>
    <t xml:space="preserve">11.Biblioteca Ştiinţifică a Universităţii de Stat „Alecu Russo”, Bălţi
</t>
  </si>
  <si>
    <t>12. Biblioteci din instituţiile de învăţământ profesional tehnic secundar (şcoli profesionale)</t>
  </si>
  <si>
    <t>Biblioteci din instituţiile de învăţământ profesional tehnic secundar (şcoli profesionale)</t>
  </si>
  <si>
    <t>BI_SP</t>
  </si>
  <si>
    <t>13. Biblioteci din instituţiile de învăţământ general</t>
  </si>
  <si>
    <t>Biblioteci din instituţiile de învăţământ general</t>
  </si>
  <si>
    <t>BI_IG</t>
  </si>
  <si>
    <t>14.Biblioteca Ştiinţifică a Universităţii Pedagogice de Stat „Ion Creangă”</t>
  </si>
  <si>
    <t>15.Biblioteca Ştiinţifică a Universităţii de Stat „Alecu Russo”, Bălţi</t>
  </si>
  <si>
    <t>16. Biblioteci specializate (suma rând 17+18+21+22+23+24+28)</t>
  </si>
  <si>
    <t>17. Biblioteca Ştiinţifică  (Institut) "A. Lupan"   a USM</t>
  </si>
  <si>
    <t>Biblioteca Ştiinţifică Centrală A. Lupan  (Institut) a Academiei de Ştiinţe a RM</t>
  </si>
  <si>
    <t>BASM</t>
  </si>
  <si>
    <t>18. Biblioteci tehnice din unitățile economice (suma rând 19+20)</t>
  </si>
  <si>
    <t>19. Biblioteca Republicană Tehnico-Ştiinţifică a Institutului Naţional de Cercetări Economice</t>
  </si>
  <si>
    <t>Biblioteca Republicană Tehnico-Ştiinţifică a Institutului Naţional de Cercetări Economice</t>
  </si>
  <si>
    <t>BE_RTS</t>
  </si>
  <si>
    <t>20.  Biblioteci tehnice din reţea</t>
  </si>
  <si>
    <t>Biblioteci tehnice din reţea</t>
  </si>
  <si>
    <t>BE_R</t>
  </si>
  <si>
    <t>22.Centrul Naţional de Informare şi Reabilitare al Asociației Nevăzătorilor</t>
  </si>
  <si>
    <t>Centrul Naţional de Informare şi Reabilitare al Asociației Nevăzătorilor din Moldova</t>
  </si>
  <si>
    <t>CNIRN</t>
  </si>
  <si>
    <t>24. Biblioteci ale instituțiilor medicale (suma rând 27)</t>
  </si>
  <si>
    <t>25. Biblioteca Ştiinţifică Medicală a Universităţii de Stat de Medicină şi Farmacie "Nicolae Testemiţanu"*</t>
  </si>
  <si>
    <t>Biblioteca Ştiinţifică Medicală a Universităţii de Stat de Medicină şi Farmacie 'Nicolae Testemiţanu'</t>
  </si>
  <si>
    <t>BM_USM</t>
  </si>
  <si>
    <t>26. Biblioteci din instuţiile de învăţământ profesional tehnic postsecundar şi postsecundar nonterţiar  (Colegii și Centre de excelență) din domeniul Medicinei și Farmaciei*</t>
  </si>
  <si>
    <t>Biblioteci din instuţiile de învăţământ profesional tehnic din domeniul Medicinei și Farmaciei</t>
  </si>
  <si>
    <t>BM_S</t>
  </si>
  <si>
    <t>27. Biblioteci medicale din reţea (Biblioteci ale Instituţiilor medicale)</t>
  </si>
  <si>
    <t>Biblioteci medicale din reţea</t>
  </si>
  <si>
    <t>BM_R</t>
  </si>
  <si>
    <t>Subtotal biblioteci medicale  (suma rând 25+26+27)</t>
  </si>
  <si>
    <t>28. Biblioteci tehnice din învățământ (suma rând 30+31+32)</t>
  </si>
  <si>
    <t>29. Biblioteci  ale instituțiilor științifice agricole (suma rând 33)</t>
  </si>
  <si>
    <t>30.Biblioteca Ştiinţifică a Universităţii Tehnice a Moldovei*</t>
  </si>
  <si>
    <t>Biblioteca Tehnico-Ştiinţifică a Universităţii Tehnice a Moldovei</t>
  </si>
  <si>
    <t>BT_RM</t>
  </si>
  <si>
    <t>31.Bibliotecile din instuţiile  de învăţământ profesional tehnic postsecundar şi postsecundar nontertiar  (Colegii și Centre de excelență) cu profil tehnic  şi agricol</t>
  </si>
  <si>
    <t>32.Biblioteci din instituţiile de învăţământ profesional tehnic secundar (şcoli profesionale)*</t>
  </si>
  <si>
    <t>33. Biblioteci agricole din reţea (Biblioteci ale instituţiilor știinţifice agricole)</t>
  </si>
  <si>
    <t>Subtotal biblioteci tehnice din învățământ și biblioteci ale instituțiilor științifice agricole (suma rând 28+29)</t>
  </si>
  <si>
    <t>34. Biblioteci ale Academiei de Studii Economice din Moldova (ASEM)(suma rând 33+34)</t>
  </si>
  <si>
    <t>35.Biblioteca Ştiinţifică a Academiei de Studii Economice din Moldova*</t>
  </si>
  <si>
    <t>Biblioteca Ştiinţifică a Academiei de Studii Economice din Moldova</t>
  </si>
  <si>
    <t>BE_RM</t>
  </si>
  <si>
    <t>36.Bibliotecile din instuţiile  de învăţământ profesional tehnic postsecundar şi postsecundar nontertiar  (Colegii și Centre de excelență) cu profil economic*</t>
  </si>
  <si>
    <t>Bibliotecile din instuţiile de învăţământ profesional tehnic postsecundar şi postsecundar nontertiar cu profil economic</t>
  </si>
  <si>
    <t>BE_PT</t>
  </si>
  <si>
    <t>37.Biblioteci de Muzică, Teatru și Arte Plastice (AMTAP) (suma rând 37+38)</t>
  </si>
  <si>
    <t>38.Biblioteca Academiei de Muzică, Teatru și Arte Plastice*</t>
  </si>
  <si>
    <t>Biblioteca Academiei de Muzică, Teatru și Arte Plastice</t>
  </si>
  <si>
    <t>BAM_RM</t>
  </si>
  <si>
    <t>39. Biblioteci liceiile și instuţiile de învăţământ profesional tehnic postsecundar şi postsecundar nonterţiar(Colegii și Centre de excelență) cu profil de arte*</t>
  </si>
  <si>
    <t>Biblioteci liceiile și instuţiile de învăţământ profesional tehnic postsecundar şi postsecundar nonterţiar cu profil de arte</t>
  </si>
  <si>
    <t>BAM_PT</t>
  </si>
  <si>
    <t>Total Sistemul Național de Biblioteci din Republica Moldova (suma rând 01+04+07+16)</t>
  </si>
  <si>
    <t xml:space="preserve">       II . COLECŢII</t>
  </si>
  <si>
    <t xml:space="preserve">                                                                                     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</si>
  <si>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</si>
  <si>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</si>
  <si>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</si>
  <si>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Manuscrise, alte materiale nepublicate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</si>
  <si>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</si>
  <si>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</si>
  <si>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</si>
  <si>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</si>
  <si>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</si>
  <si>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</si>
  <si>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română</t>
  </si>
  <si>
    <t>u/m</t>
  </si>
  <si>
    <t>u./m.</t>
  </si>
  <si>
    <t>u/m.</t>
  </si>
  <si>
    <t>B</t>
  </si>
  <si>
    <t>Nr.de serie a intrebarii</t>
  </si>
  <si>
    <t>Valoarea minima</t>
  </si>
  <si>
    <t>Valoarea maxima</t>
  </si>
  <si>
    <t>31.Bibliotecile din instuţiile  de învăţământ profesional tehnic postsecundar şi postsecundar nontertiar  (Colegii și Centre de excelență) cu profil tehnic şi agricol</t>
  </si>
  <si>
    <t>II. COLECŢII</t>
  </si>
  <si>
    <t>Casări în cursul anului</t>
  </si>
  <si>
    <t>Cărţi numărul de unităţi materiale</t>
  </si>
  <si>
    <t>Documente de muzică tipărită</t>
  </si>
  <si>
    <t>C</t>
  </si>
  <si>
    <t xml:space="preserve">II. COLECȚII </t>
  </si>
  <si>
    <t>Existent la sfârşitul anului</t>
  </si>
  <si>
    <t>D</t>
  </si>
  <si>
    <t>III. RESURSE ELECTRONICE (în rețea)</t>
  </si>
  <si>
    <t>IV.  PUBLICAȚII SERIALE CURENTE</t>
  </si>
  <si>
    <t xml:space="preserve">Baze de date create de bibliotecă (număr)
</t>
  </si>
  <si>
    <t xml:space="preserve">Baze de date achiziționate de bibliotecă (număr)
Базы данных, приобретенные библиотекой (число)
</t>
  </si>
  <si>
    <t xml:space="preserve">Documente create în format digital și/sau digitizate de bibliotecă (număr)
</t>
  </si>
  <si>
    <t>Din care în limba română</t>
  </si>
  <si>
    <t>Numărul de titluri de reviste curente</t>
  </si>
  <si>
    <t>Numărul de titluri de ziare curente</t>
  </si>
  <si>
    <t>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</si>
  <si>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</si>
  <si>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</si>
  <si>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</si>
  <si>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</si>
  <si>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</si>
  <si>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</si>
  <si>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 pe websiteul, blogul bibliotecii</t>
  </si>
  <si>
    <t>Abonați/urmăritori, vizite pe rețelele sociale</t>
  </si>
  <si>
    <t>Din care copii până la 16 ani</t>
  </si>
  <si>
    <t>Femei</t>
  </si>
  <si>
    <t>Bărbați</t>
  </si>
  <si>
    <t>Nr. de vizitatori pe website-ul bibliotecii</t>
  </si>
  <si>
    <t>Nr. de  vizitatori pe blogul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</si>
  <si>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</si>
  <si>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</si>
  <si>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</si>
  <si>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</si>
  <si>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vizite virtuale pe website-ul bibliotecii</t>
  </si>
  <si>
    <t>Nr. de vizite virtuale pe blogul bibliotecii</t>
  </si>
  <si>
    <t xml:space="preserve">Numărul de abonați/urmăritori pe conturile bibliotecii de pe rețelele sociale </t>
  </si>
  <si>
    <t>Numărul de vizite (accesări) pe conturile bibliotecii de pe rețelele sociale</t>
  </si>
  <si>
    <t>F</t>
  </si>
  <si>
    <t>Nr. de intrări</t>
  </si>
  <si>
    <t>Nr. de împrumuturi</t>
  </si>
  <si>
    <t xml:space="preserve">Nr. de documente electronice furnizate printr-un mediu on-line (de ex., e-mail) 
</t>
  </si>
  <si>
    <t>în limba în limba română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</si>
  <si>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</si>
  <si>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</si>
  <si>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</si>
  <si>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</si>
  <si>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Numărul total de calculatoare, laptopuri</t>
  </si>
  <si>
    <t xml:space="preserve">Numărul de tablete </t>
  </si>
  <si>
    <t xml:space="preserve">Numărul de imprimante </t>
  </si>
  <si>
    <t xml:space="preserve">Numărul de scanere </t>
  </si>
  <si>
    <t>Numărul de fotocopiatoare</t>
  </si>
  <si>
    <t xml:space="preserve">Numărul de imprimante multifuncţionale (printer/scaner/copiator) </t>
  </si>
  <si>
    <t xml:space="preserve">Numărul dispozitivelor de citire a cărţilor electronice (eBook reader) </t>
  </si>
  <si>
    <t>Alte echipamente (table interactive, ecrane, proiectoare, televizoare, echipamente și utilaje tipografice: aparate de laminat, mașini de broșurat) (număr total)</t>
  </si>
  <si>
    <t xml:space="preserve">din care conectate la Internet </t>
  </si>
  <si>
    <t>G</t>
  </si>
  <si>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</rPr>
      <t xml:space="preserve"> c) Servicii</t>
    </r>
  </si>
  <si>
    <t xml:space="preserve">Numărul cataloagelor  electronice cu acces on-line </t>
  </si>
  <si>
    <t>Numărul cataloagelor  electronice cu acces local</t>
  </si>
  <si>
    <t>Numărul de înregistrări în cataloagele electronice ale bibliotecilor</t>
  </si>
  <si>
    <t>Numărul de înregistrări a bibliotecilor în cataloage partajate</t>
  </si>
  <si>
    <t>Numărul de website-uri</t>
  </si>
  <si>
    <t xml:space="preserve">Numărul de bloguri 
</t>
  </si>
  <si>
    <t xml:space="preserve"> Numărul de conturi ale bibliotecii pe rețele sociale</t>
  </si>
  <si>
    <t>Nrumărul de activități (culturale, educaționale, științifice)</t>
  </si>
  <si>
    <t>din care copii pînă la 16 ani</t>
  </si>
  <si>
    <t>din care numărul de expoziţii</t>
  </si>
  <si>
    <t>Numărul de participanți la activităţi culturale, ştiinţifice, de socializare ş.a.</t>
  </si>
  <si>
    <t>H</t>
  </si>
  <si>
    <t>Instruirea non-formală  a utilizatorilor</t>
  </si>
  <si>
    <t>Instruirea formală a utilizatorilor</t>
  </si>
  <si>
    <t>Parteneri</t>
  </si>
  <si>
    <t>Voluntari</t>
  </si>
  <si>
    <t xml:space="preserve">Numărul de activități de instruire non-formală a utilizatorilor </t>
  </si>
  <si>
    <t>Numărul de ore academice de instruire non-formală a utilizatorilor</t>
  </si>
  <si>
    <t>Numărul de participanți la activități de instruire non-formală a utilizatorilor</t>
  </si>
  <si>
    <t>Numărul de activități de instruire formală a utilizatorilor, inclusiv în colaborare cu alte instituții autorizate/acreditate</t>
  </si>
  <si>
    <t>Numărul de ore academice de instruire formală a utilizatorilor, inclusiv în colaborare cu alte instituții autorizate/acreditate</t>
  </si>
  <si>
    <t>Numărul de participanţi la activități de instruire formală a utilizatorilor, inclusiv în colaborare cu alte instituții autorizate/acreditate</t>
  </si>
  <si>
    <t xml:space="preserve">Total nr. de parteneri ai bibliotecii (la nivel local, național, internațional) </t>
  </si>
  <si>
    <t xml:space="preserve">din care număr de parteneri internaționali </t>
  </si>
  <si>
    <t>Tota nr. de voluntari ai bibliotecii</t>
  </si>
  <si>
    <t>Numărul total de ore de voluntariat în bibliotecă</t>
  </si>
  <si>
    <t>I</t>
  </si>
  <si>
    <t xml:space="preserve"> TIPURI DE BIBLIOTECI</t>
  </si>
  <si>
    <t>VI.   ÎMPRUMUT INTERBIBLIOTECAR</t>
  </si>
  <si>
    <t>PERSONALUL DE BIBLIOTECĂ</t>
  </si>
  <si>
    <t>PERSONAL (total)</t>
  </si>
  <si>
    <t>Din care personal de specialitate (număr)</t>
  </si>
  <si>
    <t>Numărul de documente transmise altor biblioteci (u.m.)</t>
  </si>
  <si>
    <t>Numărul de documente primite de la alte biblioteci (u.m.)</t>
  </si>
  <si>
    <t>în echivalent normă întregă</t>
  </si>
  <si>
    <t>Informaticieni (ingineri-programatori, administratori de rețeaa)</t>
  </si>
  <si>
    <t>Cu studii superioare</t>
  </si>
  <si>
    <t xml:space="preserve">cu studii 
profesional-tehnice 
</t>
  </si>
  <si>
    <t xml:space="preserve">cu studii secundare generale
</t>
  </si>
  <si>
    <t>după categoria de gen și de vârstă</t>
  </si>
  <si>
    <t>Personal de specialitate care deţine categorie de calificare</t>
  </si>
  <si>
    <t>Bibilioteci din țară</t>
  </si>
  <si>
    <t>Bibilioteci din alte țări</t>
  </si>
  <si>
    <t>Inclusiv cu studii de profil</t>
  </si>
  <si>
    <t>femei</t>
  </si>
  <si>
    <t>bărbați</t>
  </si>
  <si>
    <t>sub 25 ani</t>
  </si>
  <si>
    <t>25-54 ani</t>
  </si>
  <si>
    <t>55 și peste</t>
  </si>
  <si>
    <t>total</t>
  </si>
  <si>
    <t>categoria II</t>
  </si>
  <si>
    <t>categoria I</t>
  </si>
  <si>
    <t>categoria superioară</t>
  </si>
  <si>
    <t>J</t>
  </si>
  <si>
    <t>VIII.   INSTRUIREA PERSONALULUI DE BIBLIOTECĂ</t>
  </si>
  <si>
    <t>Participarea personalului de bibliotecă la activități de educație formală  (cursuri de inițiere sau tematice, programe de recalificare)</t>
  </si>
  <si>
    <t>Participarea personalului de bibliotecă la activități de educație non-formală, organizate de bibliotecă</t>
  </si>
  <si>
    <t>Participarea personalului de bibliotecă la activități de educație non-formală, organizate de alte biblioteci, centre de formare, instituții</t>
  </si>
  <si>
    <t>Numărul personalului de bibliotecă, care au participat la cel puțin o activitate de educație formală sau non-formală pe parcursul anului de referință</t>
  </si>
  <si>
    <t>Număr total de ore academice de instruire</t>
  </si>
  <si>
    <t xml:space="preserve">Număr de participanți
(personal al bibliotecii)
</t>
  </si>
  <si>
    <t>Număr de participanți
(personal al bibliotecii)</t>
  </si>
  <si>
    <t>K</t>
  </si>
  <si>
    <t>XI.  VENITURI ȘI CHELTUIELI MIJLOACE FINANCIARE</t>
  </si>
  <si>
    <t>Total buget</t>
  </si>
  <si>
    <t>Alte venituri</t>
  </si>
  <si>
    <t>Total cheltueli</t>
  </si>
  <si>
    <t>Din care</t>
  </si>
  <si>
    <t>pntru personal</t>
  </si>
  <si>
    <t>pentru formare profesională</t>
  </si>
  <si>
    <t>pentru completarea colecțiilor</t>
  </si>
  <si>
    <t>pentru informatizare</t>
  </si>
  <si>
    <t>pentru reparații curente și capitale</t>
  </si>
  <si>
    <t>alte cheltuieli</t>
  </si>
  <si>
    <t>L</t>
  </si>
  <si>
    <t>16.0</t>
  </si>
  <si>
    <t>2887, 1</t>
  </si>
  <si>
    <t xml:space="preserve"> 72.3</t>
  </si>
  <si>
    <t xml:space="preserve">   Elaborat: POPA  Valentina, șef Centru de Statistică BNRM</t>
  </si>
  <si>
    <t xml:space="preserve">   Date de contact: Tel.: 022 22 240070, mob.069308091</t>
  </si>
  <si>
    <t xml:space="preserve">   E-mail: statistica@bnrm.md</t>
  </si>
  <si>
    <t>a:18:{s:3:"C16";a:3:{s:4:"type";a:2:{i:0;s:3:"BCS";i:1;s:3:"FCS";}s:3:"row";s:2:"16";s:3:"col";s:1:"D";}s:3:"C17";a:3:{s:4:"type";a:1:{i:0;s:3:"FCS";}s:3:"row";s:2:"17";s:3:"col";s:1:"D";}s:3:"C18";a:3:{s:4:"type";a:5:{i:0;s:2:"BR";i:1;s:2:"BO";i:2;s:2:"FO";i:3;s:3:"FCO";i:4;s:4:"FOCR";}s:3:"row";s:2:"18";s:3:"col";s:1:"D";}s:3:"C19";a:3:{s:4:"type";a:1:{i:0;s:3:"FCO";}s:3:"row";s:2:"19";s:3:"col";s:1:"D";}s:3:"C20";a:3:{s:4:"type";a:1:{i:0;s:4:"FOCR";}s:3:"row";s:2:"20";s:3:"col";s:1:"D";}s:3:"C21";a:3:{s:4:"type";a:4:{i:0;s:2:"BM";i:1;s:2:"FM";i:2;s:3:"FCM";i:3;s:4:"FMCR";}s:3:"row";s:2:"21";s:3:"col";s:1:"D";}s:3:"C22";a:3:{s:4:"type";a:1:{i:0;s:3:"FCM";}s:3:"row";s:2:"22";s:3:"col";s:1:"D";}s:3:"C23";a:3:{s:4:"type";a:1:{i:0;s:4:"FMCR";}s:3:"row";s:2:"23";s:3:"col";s:1:"D";}s:3:"C24";a:3:{s:4:"type";a:1:{i:0;s:2:"BN";}s:3:"row";s:2:"24";s:3:"col";s:1:"D";}s:3:"C25";a:3:{s:4:"type";a:1:{i:0;s:3:"BNC";}s:3:"row";s:2:"25";s:3:"col";s:1:"D";}s:2:"E9";a:3:{s:5:"count";i:1;s:3:"row";i:11;s:3:"col";s:1:"E";}s:2:"F9";a:5:{s:6:"serial";i:2;s:8:"minvalue";i:1;s:8:"maxvalue";i:0;s:3:"row";i:11;s:3:"col";s:1:"F";}s:2:"G9";a:5:{s:6:"serial";i:3;s:8:"minvalue";i:1;s:8:"maxvalue";i:0;s:3:"row";i:11;s:3:"col";s:1:"G";}s:2:"H9";a:5:{s:6:"serial";i:4;s:8:"minvalue";i:1;s:8:"maxvalue";i:0;s:3:"row";i:11;s:3:"col";s:1:"H";}s:2:"I9";a:5:{s:6:"serial";i:5;s:8:"minvalue";i:1;s:8:"maxvalue";i:0;s:3:"row";i:11;s:3:"col";s:1:"I";}s:2:"J9";a:5:{s:6:"serial";i:6;s:8:"minvalue";i:1;s:8:"maxvalue";i:0;s:3:"row";i:11;s:3:"col";s:1:"J";}s:2:"K9";a:5:{s:6:"serial";i:7;s:8:"minvalue";i:1;s:8:"maxvalue";i:0;s:3:"row";i:11;s:3:"col";s:1:"K";}s:2:"L9";a:5:{s:6:"serial";i:8;s:8:"minvalue";i:0;s:8:"maxvalue";i:0;s:3:"row";i:11;s:3:"col";s:1:"L";}}</t>
  </si>
  <si>
    <t>Bibliotecă Raională</t>
  </si>
  <si>
    <t>BR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</si>
  <si>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;s:8:"minvalue";i:0;s:8:"maxvalue";i:0;s:3:"row";i:9;s:3:"col";s:1:"E";}s:2:"F7";a:5:{s:6:"serial";i:10;s:8:"minvalue";i:0;s:8:"maxvalue";i:0;s:3:"row";i:9;s:3:"col";s:1:"F";}s:2:"G7";a:5:{s:6:"serial";i:11;s:8:"minvalue";i:0;s:8:"maxvalue";i:0;s:3:"row";i:9;s:3:"col";s:1:"G";}s:2:"H7";a:5:{s:6:"serial";i:12;s:8:"minvalue";i:0;s:8:"maxvalue";i:0;s:3:"row";i:9;s:3:"col";s:1:"H";}s:2:"I7";a:5:{s:6:"serial";i:13;s:8:"minvalue";i:0;s:8:"maxvalue";i:0;s:3:"row";i:9;s:3:"col";s:1:"I";}s:2:"J7";a:5:{s:6:"serial";i:14;s:8:"minvalue";i:0;s:8:"maxvalue";i:0;s:3:"row";i:9;s:3:"col";s:1:"J";}s:2:"K7";a:5:{s:6:"serial";i:15;s:8:"minvalue";i:0;s:8:"maxvalue";i:0;s:3:"row";i:9;s:3:"col";s:1:"K";}s:2:"L7";a:5:{s:6:"serial";i:16;s:8:"minvalue";i:0;s:8:"maxvalue";i:0;s:3:"row";i:9;s:3:"col";s:1:"L";}s:2:"M7";a:5:{s:6:"serial";i:17;s:8:"minvalue";i:0;s:8:"maxvalue";i:0;s:3:"row";i:9;s:3:"col";s:1:"M";}s:2:"N7";a:5:{s:6:"serial";i:18;s:8:"minvalue";i:0;s:8:"maxvalue";i:0;s:3:"row";i:9;s:3:"col";s:1:"N";}s:2:"O7";a:5:{s:6:"serial";i:19;s:8:"minvalue";i:0;s:8:"maxvalue";i:0;s:3:"row";i:9;s:3:"col";s:1:"O";}}</t>
  </si>
  <si>
    <t>Bibliotecă Municipală</t>
  </si>
  <si>
    <t>BM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</si>
  <si>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20;s:8:"minvalue";i:0;s:8:"maxvalue";i:0;s:3:"row";i:9;s:3:"col";s:1:"E";}s:2:"F7";a:5:{s:6:"serial";i:21;s:8:"minvalue";i:0;s:8:"maxvalue";i:0;s:3:"row";i:9;s:3:"col";s:1:"F";}s:2:"G7";a:5:{s:6:"serial";i:22;s:8:"minvalue";i:0;s:8:"maxvalue";i:0;s:3:"row";i:9;s:3:"col";s:1:"G";}s:2:"H7";a:5:{s:6:"serial";i:23;s:8:"minvalue";i:0;s:8:"maxvalue";i:0;s:3:"row";i:9;s:3:"col";s:1:"H";}s:2:"I7";a:5:{s:6:"serial";i:24;s:8:"minvalue";i:0;s:8:"maxvalue";i:0;s:3:"row";i:9;s:3:"col";s:1:"I";}s:2:"J7";a:5:{s:6:"serial";i:25;s:8:"minvalue";i:0;s:8:"maxvalue";i:0;s:3:"row";i:9;s:3:"col";s:1:"J";}s:2:"K7";a:5:{s:6:"serial";i:26;s:8:"minvalue";i:0;s:8:"maxvalue";i:0;s:3:"row";i:9;s:3:"col";s:1:"K";}s:2:"L7";a:5:{s:6:"serial";i:27;s:8:"minvalue";i:0;s:8:"maxvalue";i:0;s:3:"row";i:9;s:3:"col";s:1:"L";}s:2:"M7";a:5:{s:6:"serial";i:28;s:8:"minvalue";i:0;s:8:"maxvalue";i:0;s:3:"row";i:9;s:3:"col";s:1:"M";}s:2:"N7";a:5:{s:6:"serial";i:29;s:8:"minvalue";i:0;s:8:"maxvalue";i:0;s:3:"row";i:9;s:3:"col";s:1:"N";}s:2:"O7";a:5:{s:6:"serial";i:30;s:8:"minvalue";i:0;s:8:"maxvalue";i:0;s:3:"row";i:9;s:3:"col";s:1:"O";}}</t>
  </si>
  <si>
    <t>BO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</si>
  <si>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31;s:8:"minvalue";i:0;s:8:"maxvalue";i:0;s:3:"row";i:10;s:3:"col";s:1:"E";}s:2:"F8";a:5:{s:6:"serial";i:32;s:8:"minvalue";i:0;s:8:"maxvalue";i:0;s:3:"row";i:10;s:3:"col";s:1:"F";}s:2:"G8";a:5:{s:6:"serial";i:33;s:8:"minvalue";i:0;s:8:"maxvalue";i:0;s:3:"row";i:10;s:3:"col";s:1:"G";}s:2:"H8";a:5:{s:6:"serial";i:34;s:8:"minvalue";i:0;s:8:"maxvalue";i:0;s:3:"row";i:10;s:3:"col";s:1:"H";}s:2:"I8";a:5:{s:6:"serial";i:35;s:8:"minvalue";i:0;s:8:"maxvalue";i:0;s:3:"row";i:10;s:3:"col";s:1:"I";}s:2:"J8";a:5:{s:6:"serial";i:36;s:8:"minvalue";i:0;s:8:"maxvalue";i:0;s:3:"row";i:10;s:3:"col";s:1:"J";}s:2:"K8";a:5:{s:6:"serial";i:37;s:8:"minvalue";i:0;s:8:"maxvalue";i:0;s:3:"row";i:10;s:3:"col";s:1:"K";}s:2:"L8";a:5:{s:6:"serial";i:38;s:8:"minvalue";i:0;s:8:"maxvalue";i:0;s:3:"row";i:10;s:3:"col";s:1:"L";}s:2:"M8";a:5:{s:6:"serial";i:39;s:8:"minvalue";i:0;s:8:"maxvalue";i:0;s:3:"row";i:10;s:3:"col";s:1:"M";}s:2:"N8";a:5:{s:6:"serial";i:40;s:8:"minvalue";i:0;s:8:"maxvalue";i:0;s:3:"row";i:10;s:3:"col";s:1:"N";}s:2:"O8";a:5:{s:6:"serial";i:41;s:8:"minvalue";i:0;s:8:"maxvalue";i:0;s:3:"row";i:10;s:3:"col";s:1:"O";}}</t>
  </si>
  <si>
    <t>BCS</t>
  </si>
  <si>
    <t>a:18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42;s:8:"minvalue";i:0;s:8:"maxvalue";i:0;s:3:"row";i:9;s:3:"col";s:1:"E";}s:2:"F7";a:5:{s:6:"serial";i:43;s:8:"minvalue";i:0;s:8:"maxvalue";i:0;s:3:"row";i:9;s:3:"col";s:1:"F";}s:2:"G7";a:5:{s:6:"serial";i:44;s:8:"minvalue";i:0;s:8:"maxvalue";i:0;s:3:"row";i:9;s:3:"col";s:1:"G";}s:2:"H7";a:5:{s:6:"serial";i:45;s:8:"minvalue";i:0;s:8:"maxvalue";i:0;s:3:"row";i:9;s:3:"col";s:1:"H";}s:2:"I7";a:5:{s:6:"serial";i:46;s:8:"minvalue";i:0;s:8:"maxvalue";i:0;s:3:"row";i:9;s:3:"col";s:1:"I";}s:2:"J7";a:5:{s:6:"serial";i:47;s:8:"minvalue";i:0;s:8:"maxvalue";i:0;s:3:"row";i:9;s:3:"col";s:1:"J";}s:2:"K7";a:5:{s:6:"serial";i:48;s:8:"minvalue";i:0;s:8:"maxvalue";i:0;s:3:"row";i:9;s:3:"col";s:1:"K";}s:2:"L7";a:5:{s:6:"serial";i:49;s:8:"minvalue";i:0;s:8:"maxvalue";i:0;s:3:"row";i:9;s:3:"col";s:1:"L";}}</t>
  </si>
  <si>
    <t>a:23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50;s:8:"minvalue";i:0;s:8:"maxvalue";i:0;s:3:"row";i:9;s:3:"col";s:1:"E";}s:2:"F7";a:5:{s:6:"serial";i:51;s:8:"minvalue";i:0;s:8:"maxvalue";i:0;s:3:"row";i:9;s:3:"col";s:1:"F";}s:2:"G7";a:5:{s:6:"serial";i:52;s:8:"minvalue";i:0;s:8:"maxvalue";i:0;s:3:"row";i:9;s:3:"col";s:1:"G";}s:2:"H7";a:5:{s:6:"serial";i:53;s:8:"minvalue";i:0;s:8:"maxvalue";i:0;s:3:"row";i:9;s:3:"col";s:1:"H";}s:2:"I7";a:5:{s:6:"serial";i:54;s:8:"minvalue";i:0;s:8:"maxvalue";i:0;s:3:"row";i:9;s:3:"col";s:1:"I";}s:2:"J7";a:5:{s:6:"serial";i:55;s:8:"minvalue";i:0;s:8:"maxvalue";i:0;s:3:"row";i:9;s:3:"col";s:1:"J";}s:2:"K7";a:5:{s:6:"serial";i:56;s:8:"minvalue";i:0;s:8:"maxvalue";i:0;s:3:"row";i:9;s:3:"col";s:1:"K";}s:2:"L7";a:5:{s:6:"serial";i:57;s:8:"minvalue";i:0;s:8:"maxvalue";i:0;s:3:"row";i:9;s:3:"col";s:1:"L";}s:2:"M7";a:5:{s:6:"serial";i:58;s:8:"minvalue";i:0;s:8:"maxvalue";i:0;s:3:"row";i:9;s:3:"col";s:1:"M";}s:2:"N7";a:5:{s:6:"serial";i:59;s:8:"minvalue";i:0;s:8:"maxvalue";i:0;s:3:"row";i:9;s:3:"col";s:1:"N";}s:2:"O7";a:5:{s:6:"serial";i:60;s:8:"minvalue";i:0;s:8:"maxvalue";i:0;s:3:"row";i:9;s:3:"col";s:1:"O";}s:2:"P7";a:5:{s:6:"serial";i:61;s:8:"minvalue";i:0;s:8:"maxvalue";i:0;s:3:"row";i:9;s:3:"col";s:1:"P";}s:2:"Q7";a:5:{s:6:"serial";i:62;s:8:"minvalue";i:0;s:8:"maxvalue";i:0;s:3:"row";i:9;s:3:"col";s:1:"Q";}}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</si>
  <si>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63;s:8:"minvalue";i:0;s:8:"maxvalue";i:0;s:3:"row";i:9;s:3:"col";s:1:"E";}s:2:"F7";a:5:{s:6:"serial";i:64;s:8:"minvalue";i:0;s:8:"maxvalue";i:0;s:3:"row";i:9;s:3:"col";s:1:"F";}s:2:"G7";a:5:{s:6:"serial";i:65;s:8:"minvalue";i:0;s:8:"maxvalue";i:0;s:3:"row";i:9;s:3:"col";s:1:"G";}s:2:"H7";a:5:{s:6:"serial";i:651;s:8:"minvalue";i:0;s:8:"maxvalue";i:0;s:3:"row";i:9;s:3:"col";s:1:"H";}s:2:"I7";a:5:{s:6:"serial";i:652;s:8:"minvalue";i:0;s:8:"maxvalue";i:0;s:3:"row";i:9;s:3:"col";s:1:"I";}s:2:"J7";a:5:{s:6:"serial";i:653;s:8:"minvalue";i:0;s:8:"maxvalue";i:0;s:3:"row";i:9;s:3:"col";s:1:"J";}s:2:"K7";a:5:{s:6:"serial";i:66;s:8:"minvalue";i:0;s:8:"maxvalue";i:0;s:3:"row";i:9;s:3:"col";s:1:"K";}}</t>
  </si>
  <si>
    <t>Filială Municipală</t>
  </si>
  <si>
    <t>FM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</si>
  <si>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68;s:8:"minvalue";i:1;s:8:"maxvalue";i:0;s:3:"row";i:10;s:3:"col";s:1:"E";}s:2:"F8";a:5:{s:6:"serial";i:69;s:8:"minvalue";i:1;s:8:"maxvalue";i:0;s:3:"row";i:10;s:3:"col";s:1:"F";}s:2:"G8";a:5:{s:6:"serial";i:70;s:8:"minvalue";i:0;s:8:"maxvalue";i:0;s:3:"row";i:10;s:3:"col";s:1:"G";}s:2:"H8";a:5:{s:6:"serial";i:71;s:8:"minvalue";i:0;s:8:"maxvalue";i:0;s:3:"row";i:10;s:3:"col";s:1:"H";}s:2:"I8";a:5:{s:6:"serial";i:72;s:8:"minvalue";i:0;s:8:"maxvalue";i:0;s:3:"row";i:10;s:3:"col";s:1:"I";}s:2:"J8";a:5:{s:6:"serial";i:73;s:8:"minvalue";i:0;s:8:"maxvalue";i:0;s:3:"row";i:10;s:3:"col";s:1:"J";}s:2:"K8";a:5:{s:6:"serial";i:74;s:8:"minvalue";i:0;s:8:"maxvalue";i:0;s:3:"row";i:10;s:3:"col";s:1:"K";}s:2:"L8";a:5:{s:6:"serial";i:75;s:8:"minvalue";i:0;s:8:"maxvalue";i:0;s:3:"row";i:10;s:3:"col";s:1:"L";}s:2:"M8";a:5:{s:6:"serial";i:76;s:8:"minvalue";i:0;s:8:"maxvalue";i:0;s:3:"row";i:10;s:3:"col";s:1:"M";}s:2:"N8";a:5:{s:6:"serial";i:77;s:8:"minvalue";i:0;s:8:"maxvalue";i:0;s:3:"row";i:10;s:3:"col";s:1:"N";}s:2:"O8";a:5:{s:6:"serial";i:78;s:8:"minvalue";i:0;s:8:"maxvalue";i:0;s:3:"row";i:10;s:3:"col";s:1:"O";}}</t>
  </si>
  <si>
    <t>Filială Orășenească</t>
  </si>
  <si>
    <t>FO</t>
  </si>
  <si>
    <t>a:22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79;s:8:"minvalue";i:1;s:8:"maxvalue";i:0;s:3:"row";i:9;s:3:"col";s:1:"E";}s:2:"F7";a:5:{s:6:"serial";i:80;s:8:"minvalue";i:1;s:8:"maxvalue";i:0;s:3:"row";i:9;s:3:"col";s:1:"F";}s:2:"G7";a:5:{s:6:"serial";i:81;s:8:"minvalue";i:0;s:8:"maxvalue";i:0;s:3:"row";i:9;s:3:"col";s:1:"G";}s:2:"H7";a:5:{s:6:"serial";i:82;s:8:"minvalue";i:0;s:8:"maxvalue";i:0;s:3:"row";i:9;s:3:"col";s:1:"H";}s:2:"I7";a:5:{s:6:"serial";i:83;s:8:"minvalue";i:1;s:8:"maxvalue";i:0;s:3:"row";i:9;s:3:"col";s:1:"I";}s:2:"J7";a:5:{s:6:"serial";i:84;s:8:"minvalue";i:0;s:8:"maxvalue";i:0;s:3:"row";i:9;s:3:"col";s:1:"J";}s:2:"K7";a:5:{s:6:"serial";i:85;s:8:"minvalue";i:0;s:8:"maxvalue";i:0;s:3:"row";i:9;s:3:"col";s:1:"K";}s:2:"L7";a:5:{s:6:"serial";i:86;s:8:"minvalue";i:0;s:8:"maxvalue";i:0;s:3:"row";i:9;s:3:"col";s:1:"L";}s:2:"M7";a:5:{s:6:"serial";i:87;s:8:"minvalue";i:0;s:8:"maxvalue";i:0;s:3:"row";i:9;s:3:"col";s:1:"M";}s:2:"N7";a:5:{s:6:"serial";i:88;s:8:"minvalue";i:0;s:8:"maxvalue";i:0;s:3:"row";i:9;s:3:"col";s:1:"N";}s:2:"O7";a:5:{s:6:"serial";i:89;s:8:"minvalue";i:0;s:8:"maxvalue";i:0;s:3:"row";i:9;s:3:"col";s:1:"O";}s:2:"P7";a:5:{s:6:"serial";i:90;s:8:"minvalue";i:0;s:8:"maxvalue";i:0;s:3:"row";i:9;s:3:"col";s:1:"P";}}</t>
  </si>
  <si>
    <t>Filială Sătească p-u copii</t>
  </si>
  <si>
    <t>FCS</t>
  </si>
  <si>
    <t>a:26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91;s:8:"minvalue";i:0;s:8:"maxvalue";i:0;s:3:"row";i:9;s:3:"col";s:1:"E";}s:2:"F7";a:5:{s:6:"serial";i:92;s:8:"minvalue";i:0;s:8:"maxvalue";i:0;s:3:"row";i:9;s:3:"col";s:1:"F";}s:2:"G7";a:5:{s:6:"serial";i:93;s:8:"minvalue";i:0;s:8:"maxvalue";i:0;s:3:"row";i:9;s:3:"col";s:1:"G";}s:2:"H7";a:5:{s:6:"serial";i:94;s:8:"minvalue";i:0;s:8:"maxvalue";i:0;s:3:"row";i:9;s:3:"col";s:1:"H";}s:2:"I7";a:5:{s:6:"serial";i:95;s:8:"minvalue";i:0;s:8:"maxvalue";i:0;s:3:"row";i:9;s:3:"col";s:1:"I";}s:2:"J7";a:5:{s:6:"serial";i:96;s:8:"minvalue";i:0;s:8:"maxvalue";i:0;s:3:"row";i:9;s:3:"col";s:1:"J";}s:2:"K7";a:5:{s:6:"serial";i:97;s:8:"minvalue";i:0;s:8:"maxvalue";i:0;s:3:"row";i:9;s:3:"col";s:1:"K";}s:2:"L7";a:5:{s:6:"serial";i:98;s:8:"minvalue";i:0;s:8:"maxvalue";i:0;s:3:"row";i:9;s:3:"col";s:1:"L";}s:2:"M7";a:5:{s:6:"serial";i:99;s:8:"minvalue";i:0;s:8:"maxvalue";i:0;s:3:"row";i:9;s:3:"col";s:1:"M";}s:2:"N7";a:5:{s:6:"serial";i:100;s:8:"minvalue";i:0;s:8:"maxvalue";i:0;s:3:"row";i:9;s:3:"col";s:1:"N";}s:2:"O7";a:5:{s:6:"serial";i:101;s:8:"minvalue";i:0;s:8:"maxvalue";i:0;s:3:"row";i:9;s:3:"col";s:1:"O";}s:2:"P7";a:5:{s:6:"serial";i:102;s:8:"minvalue";i:0;s:8:"maxvalue";i:0;s:3:"row";i:9;s:3:"col";s:1:"P";}s:2:"Q7";a:5:{s:6:"serial";i:103;s:8:"minvalue";i:0;s:8:"maxvalue";i:0;s:3:"row";i:9;s:3:"col";s:1:"Q";}s:2:"R7";a:5:{s:6:"serial";i:104;s:8:"minvalue";i:0;s:8:"maxvalue";i:0;s:3:"row";i:9;s:3:"col";s:1:"R";}s:2:"S7";a:5:{s:6:"serial";i:105;s:8:"minvalue";i:0;s:8:"maxvalue";i:0;s:3:"row";i:9;s:3:"col";s:1:"S";}s:2:"T7";a:5:{s:6:"serial";i:106;s:8:"minvalue";i:0;s:8:"maxvalue";i:0;s:3:"row";i:9;s:3:"col";s:1:"T";}}</t>
  </si>
  <si>
    <t>Filială Municipală p-u copii</t>
  </si>
  <si>
    <t>FCM</t>
  </si>
  <si>
    <t>a:32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107;s:8:"minvalue";i:0;s:8:"maxvalue";i:0;s:3:"row";i:10;s:3:"col";s:1:"E";}s:2:"F8";a:5:{s:6:"serial";i:108;s:8:"minvalue";i:0;s:8:"maxvalue";i:0;s:3:"row";i:10;s:3:"col";s:1:"F";}s:2:"G8";a:5:{s:6:"serial";i:109;s:8:"minvalue";i:0;s:8:"maxvalue";i:0;s:3:"row";i:10;s:3:"col";s:1:"G";}s:2:"H8";a:5:{s:6:"serial";i:110;s:8:"minvalue";i:0;s:8:"maxvalue";i:0;s:3:"row";i:10;s:3:"col";s:1:"H";}s:2:"I8";a:5:{s:6:"serial";i:111;s:8:"minvalue";i:0;s:8:"maxvalue";i:0;s:3:"row";i:10;s:3:"col";s:1:"I";}s:2:"J8";a:5:{s:6:"serial";i:112;s:8:"minvalue";i:0;s:8:"maxvalue";i:0;s:3:"row";i:10;s:3:"col";s:1:"J";}s:2:"L8";a:5:{s:6:"serial";i:114;s:8:"minvalue";i:0;s:8:"maxvalue";i:0;s:3:"row";i:10;s:3:"col";s:1:"L";}s:2:"M8";a:5:{s:6:"serial";i:115;s:8:"minvalue";i:0;s:8:"maxvalue";i:0;s:3:"row";i:10;s:3:"col";s:1:"M";}s:2:"N8";a:5:{s:6:"serial";i:116;s:8:"minvalue";i:0;s:8:"maxvalue";i:0;s:3:"row";i:10;s:3:"col";s:1:"N";}s:2:"O8";a:5:{s:6:"serial";i:117;s:8:"minvalue";i:0;s:8:"maxvalue";i:0;s:3:"row";i:10;s:3:"col";s:1:"O";}s:2:"P8";a:5:{s:6:"serial";i:118;s:8:"minvalue";i:0;s:8:"maxvalue";i:0;s:3:"row";i:10;s:3:"col";s:1:"P";}s:2:"Q8";a:5:{s:6:"serial";i:119;s:8:"minvalue";i:0;s:8:"maxvalue";i:0;s:3:"row";i:10;s:3:"col";s:1:"Q";}s:2:"R8";a:5:{s:6:"serial";i:120;s:8:"minvalue";i:0;s:8:"maxvalue";i:0;s:3:"row";i:10;s:3:"col";s:1:"R";}s:2:"S8";a:5:{s:6:"serial";i:121;s:8:"minvalue";i:0;s:8:"maxvalue";i:0;s:3:"row";i:10;s:3:"col";s:1:"S";}s:2:"T8";a:5:{s:6:"serial";i:122;s:8:"minvalue";i:0;s:8:"maxvalue";i:0;s:3:"row";i:10;s:3:"col";s:1:"T";}s:2:"U8";a:5:{s:6:"serial";i:123;s:8:"minvalue";i:0;s:8:"maxvalue";i:0;s:3:"row";i:10;s:3:"col";s:1:"U";}s:2:"V8";a:5:{s:6:"serial";i:124;s:8:"minvalue";i:0;s:8:"maxvalue";i:0;s:3:"row";i:10;s:3:"col";s:1:"V";}s:2:"W8";a:5:{s:6:"serial";i:125;s:8:"minvalue";i:0;s:8:"maxvalue";i:0;s:3:"row";i:10;s:3:"col";s:1:"W";}s:2:"X8";a:5:{s:6:"serial";i:126;s:8:"minvalue";i:0;s:8:"maxvalue";i:0;s:3:"row";i:10;s:3:"col";s:1:"X";}s:2:"Y8";a:5:{s:6:"serial";i:127;s:8:"minvalue";i:0;s:8:"maxvalue";i:0;s:3:"row";i:10;s:3:"col";s:1:"Y";}s:2:"Z8";a:5:{s:6:"serial";i:128;s:8:"minvalue";i:0;s:8:"maxvalue";i:0;s:3:"row";i:10;s:3:"col";s:1:"Z";}s:3:"AA8";a:5:{s:6:"serial";i:129;s:8:"minvalue";i:0;s:8:"maxvalue";i:0;s:3:"row";i:10;s:3:"col";s:2:"AA";}}</t>
  </si>
  <si>
    <t>Filială Orășenească p-u copii</t>
  </si>
  <si>
    <t>FCO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</si>
  <si>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130;s:8:"minvalue";i:0;s:8:"maxvalue";i:0;s:3:"row";i:9;s:3:"col";s:1:"E";}s:2:"F7";a:5:{s:6:"serial";i:131;s:8:"minvalue";i:0;s:8:"maxvalue";i:0;s:3:"row";i:9;s:3:"col";s:1:"F";}s:2:"G7";a:5:{s:6:"serial";i:132;s:8:"minvalue";i:0;s:8:"maxvalue";i:0;s:3:"row";i:9;s:3:"col";s:1:"G";}s:2:"H7";a:5:{s:6:"serial";i:133;s:8:"minvalue";i:0;s:8:"maxvalue";i:0;s:3:"row";i:9;s:3:"col";s:1:"H";}s:2:"I7";a:5:{s:6:"serial";i:134;s:8:"minvalue";i:0;s:8:"maxvalue";i:0;s:3:"row";i:9;s:3:"col";s:1:"I";}s:2:"J7";a:5:{s:6:"serial";i:135;s:8:"minvalue";i:0;s:8:"maxvalue";i:0;s:3:"row";i:9;s:3:"col";s:1:"J";}s:2:"K7";a:5:{s:6:"serial";i:136;s:8:"minvalue";i:0;s:8:"maxvalue";i:0;s:3:"row";i:9;s:3:"col";s:1:"K";}}</t>
  </si>
  <si>
    <t>Filială Municipală de Carte Română</t>
  </si>
  <si>
    <t>FMCR</t>
  </si>
  <si>
    <t>a:19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137;s:8:"minvalue";i:0;s:8:"maxvalue";i:0;s:3:"row";i:9;s:3:"col";s:1:"E";}s:2:"F7";a:5:{s:6:"serial";i:138;s:8:"minvalue";i:0;s:8:"maxvalue";i:0;s:3:"row";i:9;s:3:"col";s:1:"F";}s:2:"G7";a:5:{s:6:"serial";i:139;s:8:"minvalue";i:0;s:8:"maxvalue";i:0;s:3:"row";i:9;s:3:"col";s:1:"G";}s:2:"H7";a:5:{s:6:"serial";i:140;s:8:"minvalue";i:0;s:8:"maxvalue";i:0;s:3:"row";i:9;s:3:"col";s:1:"H";}s:2:"I7";a:5:{s:6:"serial";i:141;s:8:"minvalue";i:0;s:8:"maxvalue";i:0;s:3:"row";i:9;s:3:"col";s:1:"I";}s:2:"J7";a:5:{s:6:"serial";i:142;s:8:"minvalue";i:0;s:8:"maxvalue";i:0;s:3:"row";i:9;s:3:"col";s:1:"J";}s:2:"K7";a:5:{s:6:"serial";i:143;s:8:"minvalue";i:0;s:8:"maxvalue";i:0;s:3:"row";i:9;s:3:"col";s:1:"K";}s:2:"L7";a:5:{s:6:"serial";i:144;s:8:"minvalue";i:0;s:8:"maxvalue";i:0;s:3:"row";i:9;s:3:"col";s:1:"L";}s:2:"M7";a:5:{s:6:"serial";i:145;s:8:"minvalue";i:0;s:8:"maxvalue";i:0;s:3:"row";i:9;s:3:"col";s:1:"M";}}</t>
  </si>
  <si>
    <t>Filială Orășenească de Carte Română</t>
  </si>
  <si>
    <t>FOCR</t>
  </si>
  <si>
    <t>Biblioteca Copii</t>
  </si>
  <si>
    <t>BC</t>
  </si>
  <si>
    <t>Biblioteci din instituţiile de învăţământ profesional tehnic secundar - şcoli profesionale</t>
  </si>
  <si>
    <t>Biblioteca şi Colecţia de Arhivă (AGEPI)</t>
  </si>
  <si>
    <t>AGEPI</t>
  </si>
  <si>
    <t>Biblioteca Parlamentului RM</t>
  </si>
  <si>
    <t>BPRM</t>
  </si>
  <si>
    <t>Biblioteca Republicană Ştiinţifică Agricolă</t>
  </si>
  <si>
    <t>BA_RS</t>
  </si>
  <si>
    <t>Biblioteci din instuţiile de învăţământ profesional tehnic postsecundar şi postsecundar nonterţiar din domeniul agricol</t>
  </si>
  <si>
    <t>BA_PT</t>
  </si>
  <si>
    <t>Biblioteci agricole din reţea</t>
  </si>
  <si>
    <t>BA_R</t>
  </si>
  <si>
    <t>Bibliotecile din instuţiile de învăţământ profesional tehnic postsecundar şi postsecundar nontertiar cu profil tehnic</t>
  </si>
  <si>
    <t>BT_PT</t>
  </si>
  <si>
    <t>BT_SP</t>
  </si>
  <si>
    <t>în limba română\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</si>
</sst>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0.0"/>
  </numFmts>
  <fonts count="67" x14ac:knownFonts="1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9"/>
      <color rgb="FF0070C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1F0ABE"/>
      <name val="Times New Roman"/>
      <family val="1"/>
    </font>
    <font>
      <b/>
      <sz val="11"/>
      <color rgb="FF2C0CB4"/>
      <name val="Times New Roman"/>
      <family val="1"/>
    </font>
    <font>
      <sz val="9"/>
      <color rgb="FF0070C0"/>
      <name val="Arial"/>
      <family val="2"/>
    </font>
    <font>
      <sz val="9"/>
      <color rgb="FF0070C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9"/>
      <color rgb="FF000000"/>
      <name val="Times New Roman"/>
      <family val="1"/>
    </font>
    <font>
      <sz val="11"/>
      <color rgb="FFFFFFFF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1F0ABE"/>
      <name val="Times New Roman"/>
      <family val="1"/>
    </font>
    <font>
      <b/>
      <sz val="11"/>
      <color rgb="FF2C0CB4"/>
      <name val="Times New Roman"/>
      <family val="1"/>
    </font>
    <font>
      <sz val="10"/>
      <color rgb="FF00B050"/>
      <name val="Arial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2C0CB4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1F0ABE"/>
      <name val="Times New Roman"/>
      <family val="1"/>
    </font>
    <font>
      <b/>
      <sz val="12"/>
      <color rgb="FF2C0CB4"/>
      <name val="Times New Roman"/>
      <family val="1"/>
    </font>
    <font>
      <sz val="12"/>
      <color rgb="FF1F0ABE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9"/>
      <color rgb="FF180371"/>
      <name val="Times New Roman"/>
      <family val="1"/>
    </font>
    <font>
      <sz val="9"/>
      <color rgb="FF18037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180371"/>
      <name val="Times New Roman"/>
      <family val="1"/>
    </font>
    <font>
      <b/>
      <sz val="8"/>
      <color rgb="FF180371"/>
      <name val="Times New Roman"/>
      <family val="1"/>
    </font>
    <font>
      <sz val="10"/>
      <color rgb="FF180371"/>
      <name val="Arial"/>
      <family val="2"/>
      <scheme val="minor"/>
    </font>
    <font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9"/>
      <color rgb="FF0000CC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9"/>
      <name val="Arial"/>
      <family val="2"/>
    </font>
    <font>
      <sz val="10"/>
      <color rgb="FF000000"/>
      <name val="Arial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AEEF3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11"/>
    <xf numFmtId="43" fontId="7" fillId="0" borderId="11" applyFont="0" applyFill="0" applyBorder="0" applyAlignment="0" applyProtection="0"/>
    <xf numFmtId="0" fontId="7" fillId="0" borderId="11"/>
  </cellStyleXfs>
  <cellXfs count="47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vertical="top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" fontId="14" fillId="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17" fillId="0" borderId="0" xfId="0" applyFont="1" applyAlignment="1">
      <alignment vertical="top"/>
    </xf>
    <xf numFmtId="0" fontId="3" fillId="7" borderId="11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9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top"/>
    </xf>
    <xf numFmtId="0" fontId="3" fillId="4" borderId="11" xfId="0" applyFont="1" applyFill="1" applyBorder="1"/>
    <xf numFmtId="0" fontId="3" fillId="3" borderId="11" xfId="0" applyFont="1" applyFill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18" fillId="0" borderId="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1" fontId="3" fillId="0" borderId="0" xfId="0" applyNumberFormat="1" applyFont="1"/>
    <xf numFmtId="1" fontId="3" fillId="4" borderId="11" xfId="0" applyNumberFormat="1" applyFont="1" applyFill="1" applyBorder="1"/>
    <xf numFmtId="0" fontId="20" fillId="4" borderId="11" xfId="0" applyFont="1" applyFill="1" applyBorder="1"/>
    <xf numFmtId="0" fontId="18" fillId="0" borderId="7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" fontId="12" fillId="0" borderId="10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2" fontId="25" fillId="3" borderId="10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4" xfId="0" applyFont="1" applyBorder="1"/>
    <xf numFmtId="0" fontId="3" fillId="0" borderId="1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1" fontId="11" fillId="4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/>
    </xf>
    <xf numFmtId="1" fontId="28" fillId="3" borderId="10" xfId="0" applyNumberFormat="1" applyFont="1" applyFill="1" applyBorder="1" applyAlignment="1">
      <alignment horizontal="center" vertical="center"/>
    </xf>
    <xf numFmtId="1" fontId="30" fillId="3" borderId="10" xfId="0" applyNumberFormat="1" applyFont="1" applyFill="1" applyBorder="1" applyAlignment="1">
      <alignment horizontal="center" vertical="center"/>
    </xf>
    <xf numFmtId="1" fontId="31" fillId="2" borderId="21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1" fontId="31" fillId="2" borderId="10" xfId="0" applyNumberFormat="1" applyFont="1" applyFill="1" applyBorder="1" applyAlignment="1">
      <alignment horizontal="center" vertical="center"/>
    </xf>
    <xf numFmtId="1" fontId="30" fillId="3" borderId="12" xfId="0" applyNumberFormat="1" applyFont="1" applyFill="1" applyBorder="1" applyAlignment="1">
      <alignment horizontal="center" vertical="center"/>
    </xf>
    <xf numFmtId="1" fontId="30" fillId="3" borderId="13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3" borderId="14" xfId="0" applyNumberFormat="1" applyFont="1" applyFill="1" applyBorder="1" applyAlignment="1">
      <alignment horizontal="center" vertical="center"/>
    </xf>
    <xf numFmtId="1" fontId="32" fillId="3" borderId="22" xfId="0" applyNumberFormat="1" applyFont="1" applyFill="1" applyBorder="1" applyAlignment="1">
      <alignment horizontal="center"/>
    </xf>
    <xf numFmtId="1" fontId="31" fillId="4" borderId="10" xfId="0" applyNumberFormat="1" applyFont="1" applyFill="1" applyBorder="1" applyAlignment="1">
      <alignment horizontal="center" vertical="center"/>
    </xf>
    <xf numFmtId="1" fontId="31" fillId="4" borderId="12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" fontId="33" fillId="5" borderId="10" xfId="0" applyNumberFormat="1" applyFont="1" applyFill="1" applyBorder="1" applyAlignment="1">
      <alignment horizontal="center" vertical="center"/>
    </xf>
    <xf numFmtId="1" fontId="30" fillId="3" borderId="10" xfId="0" applyNumberFormat="1" applyFont="1" applyFill="1" applyBorder="1" applyAlignment="1">
      <alignment horizontal="center"/>
    </xf>
    <xf numFmtId="1" fontId="30" fillId="3" borderId="8" xfId="0" applyNumberFormat="1" applyFont="1" applyFill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/>
    </xf>
    <xf numFmtId="1" fontId="34" fillId="5" borderId="10" xfId="0" applyNumberFormat="1" applyFont="1" applyFill="1" applyBorder="1" applyAlignment="1">
      <alignment horizontal="center" vertical="center"/>
    </xf>
    <xf numFmtId="1" fontId="31" fillId="3" borderId="10" xfId="0" applyNumberFormat="1" applyFont="1" applyFill="1" applyBorder="1" applyAlignment="1">
      <alignment horizontal="center" vertical="center"/>
    </xf>
    <xf numFmtId="0" fontId="35" fillId="0" borderId="0" xfId="0" applyFont="1" applyAlignment="1"/>
    <xf numFmtId="0" fontId="36" fillId="2" borderId="10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vertical="top"/>
    </xf>
    <xf numFmtId="0" fontId="29" fillId="2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0" fontId="29" fillId="2" borderId="15" xfId="0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top" wrapText="1"/>
    </xf>
    <xf numFmtId="0" fontId="29" fillId="4" borderId="11" xfId="0" applyFont="1" applyFill="1" applyBorder="1" applyAlignment="1">
      <alignment vertical="top"/>
    </xf>
    <xf numFmtId="0" fontId="29" fillId="4" borderId="15" xfId="0" applyFont="1" applyFill="1" applyBorder="1" applyAlignment="1">
      <alignment horizontal="left" vertical="center"/>
    </xf>
    <xf numFmtId="0" fontId="37" fillId="4" borderId="10" xfId="0" applyFont="1" applyFill="1" applyBorder="1" applyAlignment="1">
      <alignment horizontal="left" vertical="top" wrapText="1"/>
    </xf>
    <xf numFmtId="0" fontId="37" fillId="4" borderId="11" xfId="0" applyFont="1" applyFill="1" applyBorder="1" applyAlignment="1">
      <alignment vertical="top"/>
    </xf>
    <xf numFmtId="0" fontId="37" fillId="4" borderId="15" xfId="0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left" vertical="top" wrapText="1"/>
    </xf>
    <xf numFmtId="0" fontId="29" fillId="3" borderId="11" xfId="0" applyFont="1" applyFill="1" applyBorder="1" applyAlignment="1">
      <alignment vertical="top"/>
    </xf>
    <xf numFmtId="0" fontId="29" fillId="3" borderId="15" xfId="0" applyFont="1" applyFill="1" applyBorder="1" applyAlignment="1">
      <alignment horizontal="left" vertical="center" wrapText="1"/>
    </xf>
    <xf numFmtId="0" fontId="37" fillId="4" borderId="15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top" wrapText="1"/>
    </xf>
    <xf numFmtId="0" fontId="39" fillId="5" borderId="10" xfId="0" applyFont="1" applyFill="1" applyBorder="1" applyAlignment="1">
      <alignment horizontal="left" vertical="top" wrapText="1"/>
    </xf>
    <xf numFmtId="0" fontId="29" fillId="5" borderId="11" xfId="0" applyFont="1" applyFill="1" applyBorder="1" applyAlignment="1">
      <alignment vertical="top"/>
    </xf>
    <xf numFmtId="0" fontId="29" fillId="5" borderId="15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center"/>
    </xf>
    <xf numFmtId="0" fontId="29" fillId="0" borderId="6" xfId="0" applyFont="1" applyBorder="1" applyAlignment="1">
      <alignment vertical="top" wrapText="1"/>
    </xf>
    <xf numFmtId="0" fontId="36" fillId="0" borderId="6" xfId="0" applyFont="1" applyBorder="1" applyAlignment="1">
      <alignment horizontal="right" vertical="top" wrapText="1"/>
    </xf>
    <xf numFmtId="0" fontId="40" fillId="5" borderId="15" xfId="0" applyFont="1" applyFill="1" applyBorder="1" applyAlignment="1">
      <alignment horizontal="left" vertical="top" wrapText="1"/>
    </xf>
    <xf numFmtId="0" fontId="39" fillId="5" borderId="15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right" vertical="top" wrapText="1"/>
    </xf>
    <xf numFmtId="0" fontId="36" fillId="0" borderId="0" xfId="0" applyFont="1" applyAlignment="1">
      <alignment vertical="top"/>
    </xf>
    <xf numFmtId="0" fontId="41" fillId="2" borderId="10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vertical="top"/>
    </xf>
    <xf numFmtId="1" fontId="42" fillId="2" borderId="10" xfId="0" applyNumberFormat="1" applyFont="1" applyFill="1" applyBorder="1" applyAlignment="1">
      <alignment horizontal="center" vertical="center"/>
    </xf>
    <xf numFmtId="1" fontId="28" fillId="3" borderId="12" xfId="0" applyNumberFormat="1" applyFont="1" applyFill="1" applyBorder="1" applyAlignment="1">
      <alignment horizontal="center" vertical="center"/>
    </xf>
    <xf numFmtId="1" fontId="28" fillId="3" borderId="13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3" borderId="14" xfId="0" applyNumberFormat="1" applyFont="1" applyFill="1" applyBorder="1" applyAlignment="1">
      <alignment horizontal="center" vertical="center"/>
    </xf>
    <xf numFmtId="1" fontId="42" fillId="2" borderId="21" xfId="0" applyNumberFormat="1" applyFont="1" applyFill="1" applyBorder="1" applyAlignment="1">
      <alignment horizontal="center" vertical="center"/>
    </xf>
    <xf numFmtId="1" fontId="28" fillId="4" borderId="22" xfId="0" applyNumberFormat="1" applyFont="1" applyFill="1" applyBorder="1" applyAlignment="1">
      <alignment horizontal="center" vertical="center"/>
    </xf>
    <xf numFmtId="1" fontId="43" fillId="3" borderId="22" xfId="0" applyNumberFormat="1" applyFont="1" applyFill="1" applyBorder="1" applyAlignment="1">
      <alignment horizontal="center"/>
    </xf>
    <xf numFmtId="1" fontId="42" fillId="4" borderId="12" xfId="0" applyNumberFormat="1" applyFont="1" applyFill="1" applyBorder="1" applyAlignment="1">
      <alignment horizontal="center" vertical="center"/>
    </xf>
    <xf numFmtId="1" fontId="42" fillId="4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" fontId="44" fillId="5" borderId="10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/>
    </xf>
    <xf numFmtId="1" fontId="28" fillId="3" borderId="10" xfId="0" applyNumberFormat="1" applyFont="1" applyFill="1" applyBorder="1" applyAlignment="1">
      <alignment horizontal="center"/>
    </xf>
    <xf numFmtId="1" fontId="28" fillId="3" borderId="8" xfId="0" applyNumberFormat="1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/>
    </xf>
    <xf numFmtId="1" fontId="28" fillId="8" borderId="10" xfId="0" applyNumberFormat="1" applyFont="1" applyFill="1" applyBorder="1" applyAlignment="1">
      <alignment horizontal="center"/>
    </xf>
    <xf numFmtId="1" fontId="28" fillId="8" borderId="8" xfId="0" applyNumberFormat="1" applyFont="1" applyFill="1" applyBorder="1" applyAlignment="1">
      <alignment horizontal="center"/>
    </xf>
    <xf numFmtId="0" fontId="28" fillId="8" borderId="8" xfId="0" applyFont="1" applyFill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45" fillId="5" borderId="10" xfId="0" applyNumberFormat="1" applyFont="1" applyFill="1" applyBorder="1" applyAlignment="1">
      <alignment horizontal="center" vertical="center"/>
    </xf>
    <xf numFmtId="1" fontId="42" fillId="3" borderId="10" xfId="0" applyNumberFormat="1" applyFont="1" applyFill="1" applyBorder="1" applyAlignment="1">
      <alignment horizontal="center" vertical="center"/>
    </xf>
    <xf numFmtId="1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/>
    </xf>
    <xf numFmtId="0" fontId="47" fillId="3" borderId="19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47" fillId="0" borderId="8" xfId="0" applyFont="1" applyBorder="1" applyAlignment="1">
      <alignment horizontal="center"/>
    </xf>
    <xf numFmtId="1" fontId="46" fillId="8" borderId="10" xfId="0" applyNumberFormat="1" applyFont="1" applyFill="1" applyBorder="1" applyAlignment="1">
      <alignment horizontal="center"/>
    </xf>
    <xf numFmtId="1" fontId="46" fillId="8" borderId="8" xfId="0" applyNumberFormat="1" applyFont="1" applyFill="1" applyBorder="1" applyAlignment="1">
      <alignment horizontal="center"/>
    </xf>
    <xf numFmtId="0" fontId="46" fillId="8" borderId="8" xfId="0" applyFont="1" applyFill="1" applyBorder="1" applyAlignment="1">
      <alignment horizontal="center"/>
    </xf>
    <xf numFmtId="0" fontId="29" fillId="0" borderId="9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center" vertical="top"/>
    </xf>
    <xf numFmtId="0" fontId="50" fillId="0" borderId="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1" fontId="28" fillId="3" borderId="10" xfId="0" applyNumberFormat="1" applyFont="1" applyFill="1" applyBorder="1" applyAlignment="1">
      <alignment horizontal="center" vertical="top" wrapText="1"/>
    </xf>
    <xf numFmtId="1" fontId="28" fillId="0" borderId="3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50" fillId="3" borderId="10" xfId="0" applyFont="1" applyFill="1" applyBorder="1" applyAlignment="1">
      <alignment horizontal="center" vertical="center"/>
    </xf>
    <xf numFmtId="0" fontId="50" fillId="3" borderId="1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/>
    </xf>
    <xf numFmtId="1" fontId="28" fillId="3" borderId="22" xfId="0" applyNumberFormat="1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/>
    </xf>
    <xf numFmtId="1" fontId="28" fillId="6" borderId="3" xfId="0" applyNumberFormat="1" applyFont="1" applyFill="1" applyBorder="1" applyAlignment="1">
      <alignment horizontal="center"/>
    </xf>
    <xf numFmtId="1" fontId="28" fillId="6" borderId="20" xfId="0" applyNumberFormat="1" applyFont="1" applyFill="1" applyBorder="1" applyAlignment="1">
      <alignment horizontal="center"/>
    </xf>
    <xf numFmtId="0" fontId="28" fillId="6" borderId="20" xfId="0" applyFont="1" applyFill="1" applyBorder="1" applyAlignment="1">
      <alignment horizontal="center"/>
    </xf>
    <xf numFmtId="1" fontId="32" fillId="3" borderId="8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0" fillId="0" borderId="6" xfId="0" applyFont="1" applyBorder="1" applyAlignment="1">
      <alignment horizontal="center" vertical="top"/>
    </xf>
    <xf numFmtId="1" fontId="28" fillId="4" borderId="10" xfId="0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/>
    </xf>
    <xf numFmtId="1" fontId="43" fillId="3" borderId="10" xfId="0" applyNumberFormat="1" applyFont="1" applyFill="1" applyBorder="1" applyAlignment="1">
      <alignment horizontal="center"/>
    </xf>
    <xf numFmtId="1" fontId="43" fillId="3" borderId="8" xfId="0" applyNumberFormat="1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top"/>
    </xf>
    <xf numFmtId="0" fontId="50" fillId="0" borderId="3" xfId="0" applyFont="1" applyBorder="1" applyAlignment="1">
      <alignment horizontal="center" vertical="top"/>
    </xf>
    <xf numFmtId="0" fontId="50" fillId="0" borderId="5" xfId="0" applyFont="1" applyBorder="1" applyAlignment="1">
      <alignment horizontal="center" vertical="top"/>
    </xf>
    <xf numFmtId="0" fontId="50" fillId="0" borderId="4" xfId="0" applyFont="1" applyBorder="1" applyAlignment="1">
      <alignment horizontal="center" vertical="top"/>
    </xf>
    <xf numFmtId="0" fontId="43" fillId="3" borderId="8" xfId="0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1" fontId="28" fillId="8" borderId="3" xfId="0" applyNumberFormat="1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52" fillId="3" borderId="10" xfId="0" applyNumberFormat="1" applyFont="1" applyFill="1" applyBorder="1" applyAlignment="1">
      <alignment horizontal="center"/>
    </xf>
    <xf numFmtId="1" fontId="52" fillId="3" borderId="8" xfId="0" applyNumberFormat="1" applyFont="1" applyFill="1" applyBorder="1" applyAlignment="1">
      <alignment horizontal="center"/>
    </xf>
    <xf numFmtId="1" fontId="28" fillId="3" borderId="9" xfId="0" applyNumberFormat="1" applyFont="1" applyFill="1" applyBorder="1" applyAlignment="1">
      <alignment horizontal="center"/>
    </xf>
    <xf numFmtId="1" fontId="28" fillId="3" borderId="19" xfId="0" applyNumberFormat="1" applyFont="1" applyFill="1" applyBorder="1" applyAlignment="1">
      <alignment horizontal="center"/>
    </xf>
    <xf numFmtId="1" fontId="46" fillId="6" borderId="10" xfId="0" applyNumberFormat="1" applyFont="1" applyFill="1" applyBorder="1" applyAlignment="1">
      <alignment horizontal="center"/>
    </xf>
    <xf numFmtId="1" fontId="46" fillId="6" borderId="8" xfId="0" applyNumberFormat="1" applyFont="1" applyFill="1" applyBorder="1" applyAlignment="1">
      <alignment horizontal="center"/>
    </xf>
    <xf numFmtId="1" fontId="28" fillId="3" borderId="0" xfId="0" applyNumberFormat="1" applyFont="1" applyFill="1" applyAlignment="1">
      <alignment horizontal="center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" fontId="42" fillId="2" borderId="25" xfId="0" applyNumberFormat="1" applyFont="1" applyFill="1" applyBorder="1" applyAlignment="1">
      <alignment horizontal="center" vertical="center"/>
    </xf>
    <xf numFmtId="1" fontId="42" fillId="2" borderId="26" xfId="0" applyNumberFormat="1" applyFont="1" applyFill="1" applyBorder="1" applyAlignment="1">
      <alignment horizontal="center" vertical="center"/>
    </xf>
    <xf numFmtId="1" fontId="42" fillId="2" borderId="27" xfId="0" applyNumberFormat="1" applyFont="1" applyFill="1" applyBorder="1" applyAlignment="1">
      <alignment horizontal="center" vertical="center"/>
    </xf>
    <xf numFmtId="1" fontId="28" fillId="3" borderId="28" xfId="0" applyNumberFormat="1" applyFont="1" applyFill="1" applyBorder="1" applyAlignment="1">
      <alignment horizontal="center" vertical="center"/>
    </xf>
    <xf numFmtId="1" fontId="28" fillId="3" borderId="19" xfId="0" applyNumberFormat="1" applyFont="1" applyFill="1" applyBorder="1" applyAlignment="1">
      <alignment horizontal="center" vertical="center"/>
    </xf>
    <xf numFmtId="1" fontId="28" fillId="3" borderId="29" xfId="0" applyNumberFormat="1" applyFont="1" applyFill="1" applyBorder="1" applyAlignment="1">
      <alignment horizontal="center" vertical="center"/>
    </xf>
    <xf numFmtId="1" fontId="42" fillId="2" borderId="30" xfId="0" applyNumberFormat="1" applyFont="1" applyFill="1" applyBorder="1" applyAlignment="1">
      <alignment horizontal="center" vertical="center"/>
    </xf>
    <xf numFmtId="1" fontId="42" fillId="2" borderId="31" xfId="0" applyNumberFormat="1" applyFont="1" applyFill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" fontId="28" fillId="3" borderId="30" xfId="0" applyNumberFormat="1" applyFont="1" applyFill="1" applyBorder="1" applyAlignment="1">
      <alignment horizontal="center" vertical="top" wrapText="1"/>
    </xf>
    <xf numFmtId="1" fontId="28" fillId="0" borderId="7" xfId="0" applyNumberFormat="1" applyFont="1" applyBorder="1" applyAlignment="1">
      <alignment horizontal="center" vertical="center" wrapText="1"/>
    </xf>
    <xf numFmtId="1" fontId="28" fillId="0" borderId="31" xfId="0" applyNumberFormat="1" applyFont="1" applyBorder="1" applyAlignment="1">
      <alignment horizontal="center" vertical="center" wrapText="1"/>
    </xf>
    <xf numFmtId="1" fontId="28" fillId="3" borderId="30" xfId="0" applyNumberFormat="1" applyFont="1" applyFill="1" applyBorder="1" applyAlignment="1">
      <alignment horizontal="center" vertical="center"/>
    </xf>
    <xf numFmtId="1" fontId="43" fillId="3" borderId="14" xfId="0" applyNumberFormat="1" applyFont="1" applyFill="1" applyBorder="1" applyAlignment="1">
      <alignment horizontal="center"/>
    </xf>
    <xf numFmtId="1" fontId="43" fillId="3" borderId="32" xfId="0" applyNumberFormat="1" applyFont="1" applyFill="1" applyBorder="1" applyAlignment="1">
      <alignment horizontal="center"/>
    </xf>
    <xf numFmtId="1" fontId="42" fillId="4" borderId="30" xfId="0" applyNumberFormat="1" applyFont="1" applyFill="1" applyBorder="1" applyAlignment="1">
      <alignment horizontal="center" vertical="center"/>
    </xf>
    <xf numFmtId="1" fontId="42" fillId="4" borderId="31" xfId="0" applyNumberFormat="1" applyFont="1" applyFill="1" applyBorder="1" applyAlignment="1">
      <alignment horizontal="center" vertical="center"/>
    </xf>
    <xf numFmtId="1" fontId="28" fillId="3" borderId="31" xfId="0" applyNumberFormat="1" applyFont="1" applyFill="1" applyBorder="1" applyAlignment="1">
      <alignment horizontal="center" vertical="center"/>
    </xf>
    <xf numFmtId="1" fontId="43" fillId="0" borderId="30" xfId="0" applyNumberFormat="1" applyFont="1" applyBorder="1" applyAlignment="1">
      <alignment horizontal="center" vertical="center"/>
    </xf>
    <xf numFmtId="1" fontId="44" fillId="5" borderId="30" xfId="0" applyNumberFormat="1" applyFont="1" applyFill="1" applyBorder="1" applyAlignment="1">
      <alignment horizontal="center" vertical="center"/>
    </xf>
    <xf numFmtId="1" fontId="44" fillId="5" borderId="31" xfId="0" applyNumberFormat="1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44" fillId="5" borderId="31" xfId="0" applyFont="1" applyFill="1" applyBorder="1" applyAlignment="1">
      <alignment horizontal="center" vertical="center"/>
    </xf>
    <xf numFmtId="1" fontId="28" fillId="3" borderId="30" xfId="0" applyNumberFormat="1" applyFont="1" applyFill="1" applyBorder="1" applyAlignment="1">
      <alignment horizontal="center"/>
    </xf>
    <xf numFmtId="1" fontId="28" fillId="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1" fontId="43" fillId="0" borderId="30" xfId="0" applyNumberFormat="1" applyFont="1" applyBorder="1" applyAlignment="1">
      <alignment horizontal="center"/>
    </xf>
    <xf numFmtId="1" fontId="43" fillId="0" borderId="14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1" fontId="28" fillId="6" borderId="33" xfId="0" applyNumberFormat="1" applyFont="1" applyFill="1" applyBorder="1" applyAlignment="1">
      <alignment horizontal="center"/>
    </xf>
    <xf numFmtId="0" fontId="28" fillId="6" borderId="34" xfId="0" applyFont="1" applyFill="1" applyBorder="1" applyAlignment="1">
      <alignment horizontal="center"/>
    </xf>
    <xf numFmtId="1" fontId="42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" fontId="45" fillId="5" borderId="30" xfId="0" applyNumberFormat="1" applyFont="1" applyFill="1" applyBorder="1" applyAlignment="1">
      <alignment horizontal="center" vertical="center"/>
    </xf>
    <xf numFmtId="1" fontId="45" fillId="5" borderId="31" xfId="0" applyNumberFormat="1" applyFont="1" applyFill="1" applyBorder="1" applyAlignment="1">
      <alignment horizontal="center" vertical="center"/>
    </xf>
    <xf numFmtId="1" fontId="42" fillId="3" borderId="30" xfId="0" applyNumberFormat="1" applyFont="1" applyFill="1" applyBorder="1" applyAlignment="1">
      <alignment horizontal="center" vertical="center"/>
    </xf>
    <xf numFmtId="1" fontId="42" fillId="3" borderId="31" xfId="0" applyNumberFormat="1" applyFont="1" applyFill="1" applyBorder="1" applyAlignment="1">
      <alignment horizontal="center" vertical="center"/>
    </xf>
    <xf numFmtId="1" fontId="42" fillId="2" borderId="35" xfId="0" applyNumberFormat="1" applyFont="1" applyFill="1" applyBorder="1" applyAlignment="1">
      <alignment horizontal="center" vertical="center"/>
    </xf>
    <xf numFmtId="1" fontId="42" fillId="2" borderId="36" xfId="0" applyNumberFormat="1" applyFont="1" applyFill="1" applyBorder="1" applyAlignment="1">
      <alignment horizontal="center" vertical="center"/>
    </xf>
    <xf numFmtId="1" fontId="42" fillId="2" borderId="37" xfId="0" applyNumberFormat="1" applyFont="1" applyFill="1" applyBorder="1" applyAlignment="1">
      <alignment horizontal="center" vertical="center"/>
    </xf>
    <xf numFmtId="1" fontId="52" fillId="3" borderId="22" xfId="0" applyNumberFormat="1" applyFont="1" applyFill="1" applyBorder="1" applyAlignment="1">
      <alignment horizontal="center"/>
    </xf>
    <xf numFmtId="0" fontId="47" fillId="3" borderId="19" xfId="0" applyFont="1" applyFill="1" applyBorder="1" applyAlignment="1">
      <alignment horizontal="center" vertical="center"/>
    </xf>
    <xf numFmtId="1" fontId="46" fillId="6" borderId="3" xfId="0" applyNumberFormat="1" applyFont="1" applyFill="1" applyBorder="1" applyAlignment="1">
      <alignment horizontal="center"/>
    </xf>
    <xf numFmtId="1" fontId="46" fillId="6" borderId="20" xfId="0" applyNumberFormat="1" applyFont="1" applyFill="1" applyBorder="1" applyAlignment="1">
      <alignment horizontal="center"/>
    </xf>
    <xf numFmtId="0" fontId="46" fillId="6" borderId="20" xfId="0" applyFont="1" applyFill="1" applyBorder="1" applyAlignment="1">
      <alignment horizontal="center"/>
    </xf>
    <xf numFmtId="1" fontId="30" fillId="0" borderId="8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/>
    </xf>
    <xf numFmtId="1" fontId="43" fillId="0" borderId="8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" fontId="44" fillId="6" borderId="10" xfId="0" applyNumberFormat="1" applyFont="1" applyFill="1" applyBorder="1" applyAlignment="1">
      <alignment horizontal="center"/>
    </xf>
    <xf numFmtId="1" fontId="44" fillId="6" borderId="8" xfId="0" applyNumberFormat="1" applyFont="1" applyFill="1" applyBorder="1" applyAlignment="1">
      <alignment horizontal="center"/>
    </xf>
    <xf numFmtId="0" fontId="44" fillId="6" borderId="8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0" borderId="3" xfId="0" applyFont="1" applyBorder="1" applyAlignment="1">
      <alignment horizontal="center" vertical="top"/>
    </xf>
    <xf numFmtId="0" fontId="50" fillId="0" borderId="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0" fillId="0" borderId="11" xfId="0" applyFont="1" applyBorder="1" applyAlignment="1"/>
    <xf numFmtId="0" fontId="2" fillId="0" borderId="12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top"/>
    </xf>
    <xf numFmtId="0" fontId="50" fillId="0" borderId="39" xfId="0" applyFont="1" applyBorder="1" applyAlignment="1">
      <alignment horizontal="center" vertical="center"/>
    </xf>
    <xf numFmtId="0" fontId="50" fillId="0" borderId="39" xfId="0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top"/>
    </xf>
    <xf numFmtId="1" fontId="50" fillId="0" borderId="22" xfId="0" applyNumberFormat="1" applyFont="1" applyBorder="1" applyAlignment="1">
      <alignment horizontal="center" vertical="top"/>
    </xf>
    <xf numFmtId="0" fontId="50" fillId="0" borderId="41" xfId="0" applyFont="1" applyBorder="1" applyAlignment="1">
      <alignment vertical="top"/>
    </xf>
    <xf numFmtId="0" fontId="56" fillId="0" borderId="41" xfId="0" applyFont="1" applyBorder="1" applyAlignment="1"/>
    <xf numFmtId="1" fontId="32" fillId="3" borderId="7" xfId="0" applyNumberFormat="1" applyFont="1" applyFill="1" applyBorder="1" applyAlignment="1">
      <alignment horizontal="center"/>
    </xf>
    <xf numFmtId="1" fontId="43" fillId="3" borderId="7" xfId="0" applyNumberFormat="1" applyFont="1" applyFill="1" applyBorder="1" applyAlignment="1">
      <alignment horizontal="center"/>
    </xf>
    <xf numFmtId="1" fontId="57" fillId="3" borderId="10" xfId="0" applyNumberFormat="1" applyFont="1" applyFill="1" applyBorder="1" applyAlignment="1">
      <alignment horizontal="center" vertical="center"/>
    </xf>
    <xf numFmtId="1" fontId="43" fillId="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/>
    </xf>
    <xf numFmtId="1" fontId="58" fillId="0" borderId="8" xfId="0" applyNumberFormat="1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1" fontId="28" fillId="6" borderId="10" xfId="0" applyNumberFormat="1" applyFont="1" applyFill="1" applyBorder="1" applyAlignment="1">
      <alignment horizontal="center"/>
    </xf>
    <xf numFmtId="1" fontId="28" fillId="6" borderId="8" xfId="0" applyNumberFormat="1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" xfId="0" applyFont="1" applyBorder="1" applyAlignment="1">
      <alignment horizontal="center" vertical="top"/>
    </xf>
    <xf numFmtId="0" fontId="28" fillId="3" borderId="9" xfId="0" applyFont="1" applyFill="1" applyBorder="1" applyAlignment="1">
      <alignment horizontal="center" vertical="center"/>
    </xf>
    <xf numFmtId="1" fontId="28" fillId="3" borderId="15" xfId="0" applyNumberFormat="1" applyFont="1" applyFill="1" applyBorder="1" applyAlignment="1">
      <alignment horizontal="center" vertical="center"/>
    </xf>
    <xf numFmtId="1" fontId="59" fillId="0" borderId="6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 vertical="center"/>
    </xf>
    <xf numFmtId="0" fontId="51" fillId="0" borderId="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top"/>
    </xf>
    <xf numFmtId="1" fontId="60" fillId="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53" fillId="0" borderId="6" xfId="0" applyFont="1" applyBorder="1" applyAlignment="1">
      <alignment horizontal="left" vertical="top" wrapText="1"/>
    </xf>
    <xf numFmtId="2" fontId="42" fillId="2" borderId="10" xfId="0" applyNumberFormat="1" applyFont="1" applyFill="1" applyBorder="1" applyAlignment="1">
      <alignment horizontal="center" vertical="center"/>
    </xf>
    <xf numFmtId="2" fontId="28" fillId="3" borderId="13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3" borderId="14" xfId="0" applyNumberFormat="1" applyFont="1" applyFill="1" applyBorder="1" applyAlignment="1">
      <alignment horizontal="center" vertical="center"/>
    </xf>
    <xf numFmtId="2" fontId="43" fillId="3" borderId="8" xfId="0" applyNumberFormat="1" applyFont="1" applyFill="1" applyBorder="1" applyAlignment="1">
      <alignment horizontal="center"/>
    </xf>
    <xf numFmtId="2" fontId="42" fillId="4" borderId="10" xfId="0" applyNumberFormat="1" applyFont="1" applyFill="1" applyBorder="1" applyAlignment="1">
      <alignment horizontal="center" vertical="center"/>
    </xf>
    <xf numFmtId="2" fontId="28" fillId="3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4" fillId="5" borderId="10" xfId="0" applyNumberFormat="1" applyFont="1" applyFill="1" applyBorder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/>
    </xf>
    <xf numFmtId="2" fontId="58" fillId="0" borderId="8" xfId="0" applyNumberFormat="1" applyFont="1" applyBorder="1" applyAlignment="1">
      <alignment horizontal="center"/>
    </xf>
    <xf numFmtId="2" fontId="28" fillId="6" borderId="8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2" fontId="45" fillId="5" borderId="10" xfId="0" applyNumberFormat="1" applyFont="1" applyFill="1" applyBorder="1" applyAlignment="1">
      <alignment horizontal="center" vertical="center"/>
    </xf>
    <xf numFmtId="2" fontId="42" fillId="3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4" fillId="0" borderId="11" xfId="3" applyFont="1"/>
    <xf numFmtId="0" fontId="66" fillId="0" borderId="11" xfId="1" applyFont="1"/>
    <xf numFmtId="0" fontId="64" fillId="0" borderId="11" xfId="3" applyFont="1" applyAlignment="1">
      <alignment horizontal="center"/>
    </xf>
    <xf numFmtId="0" fontId="65" fillId="0" borderId="11" xfId="3" applyFont="1" applyAlignment="1"/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/>
    <xf numFmtId="0" fontId="48" fillId="0" borderId="3" xfId="0" applyFont="1" applyBorder="1" applyAlignment="1">
      <alignment horizontal="center" vertical="center"/>
    </xf>
    <xf numFmtId="0" fontId="49" fillId="0" borderId="5" xfId="0" applyFont="1" applyBorder="1"/>
    <xf numFmtId="0" fontId="49" fillId="0" borderId="9" xfId="0" applyFont="1" applyBorder="1"/>
    <xf numFmtId="0" fontId="48" fillId="0" borderId="1" xfId="0" applyFont="1" applyBorder="1" applyAlignment="1">
      <alignment horizontal="center" vertical="center"/>
    </xf>
    <xf numFmtId="0" fontId="49" fillId="0" borderId="2" xfId="0" applyFont="1" applyBorder="1"/>
    <xf numFmtId="0" fontId="29" fillId="0" borderId="3" xfId="0" applyFont="1" applyBorder="1" applyAlignment="1">
      <alignment horizontal="center" vertical="center" textRotation="90" wrapText="1"/>
    </xf>
    <xf numFmtId="0" fontId="29" fillId="0" borderId="6" xfId="0" applyFont="1" applyBorder="1" applyAlignment="1">
      <alignment horizontal="center" vertical="center" wrapText="1"/>
    </xf>
    <xf numFmtId="0" fontId="49" fillId="0" borderId="7" xfId="0" applyFont="1" applyBorder="1"/>
    <xf numFmtId="0" fontId="49" fillId="0" borderId="8" xfId="0" applyFont="1" applyBorder="1"/>
    <xf numFmtId="0" fontId="5" fillId="0" borderId="0" xfId="0" applyFont="1" applyAlignment="1">
      <alignment horizontal="center" vertical="top"/>
    </xf>
    <xf numFmtId="0" fontId="0" fillId="0" borderId="0" xfId="0" applyFont="1" applyAlignment="1"/>
    <xf numFmtId="0" fontId="2" fillId="0" borderId="5" xfId="0" applyFont="1" applyBorder="1" applyAlignment="1">
      <alignment horizontal="center" vertical="center" textRotation="90"/>
    </xf>
    <xf numFmtId="0" fontId="7" fillId="0" borderId="9" xfId="0" applyFont="1" applyBorder="1"/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/>
    <xf numFmtId="0" fontId="8" fillId="0" borderId="6" xfId="0" applyFont="1" applyBorder="1" applyAlignment="1">
      <alignment horizontal="left" vertical="top"/>
    </xf>
    <xf numFmtId="0" fontId="7" fillId="0" borderId="7" xfId="0" applyFont="1" applyBorder="1"/>
    <xf numFmtId="0" fontId="7" fillId="0" borderId="8" xfId="0" applyFont="1" applyBorder="1"/>
    <xf numFmtId="0" fontId="8" fillId="0" borderId="3" xfId="0" applyFont="1" applyBorder="1" applyAlignment="1">
      <alignment horizontal="center" vertical="center"/>
    </xf>
    <xf numFmtId="0" fontId="7" fillId="0" borderId="5" xfId="0" applyFont="1" applyBorder="1"/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textRotation="90" wrapText="1"/>
    </xf>
    <xf numFmtId="0" fontId="19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/>
    </xf>
    <xf numFmtId="0" fontId="7" fillId="0" borderId="19" xfId="0" applyFont="1" applyBorder="1"/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vertical="center" textRotation="90" wrapText="1"/>
    </xf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left" vertical="center" textRotation="90" wrapText="1"/>
    </xf>
    <xf numFmtId="0" fontId="7" fillId="0" borderId="24" xfId="0" applyNumberFormat="1" applyFont="1" applyBorder="1" applyAlignment="1">
      <alignment horizontal="left" vertical="center" textRotation="90" wrapText="1"/>
    </xf>
    <xf numFmtId="0" fontId="7" fillId="0" borderId="4" xfId="0" applyFont="1" applyBorder="1"/>
    <xf numFmtId="164" fontId="2" fillId="0" borderId="3" xfId="0" applyNumberFormat="1" applyFont="1" applyBorder="1" applyAlignment="1">
      <alignment horizontal="center" vertical="center" textRotation="90" wrapText="1"/>
    </xf>
    <xf numFmtId="164" fontId="7" fillId="0" borderId="5" xfId="0" applyNumberFormat="1" applyFont="1" applyBorder="1"/>
    <xf numFmtId="0" fontId="7" fillId="0" borderId="18" xfId="0" applyFont="1" applyBorder="1"/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7" fillId="0" borderId="20" xfId="0" applyFont="1" applyBorder="1"/>
    <xf numFmtId="0" fontId="2" fillId="0" borderId="1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/>
    </xf>
    <xf numFmtId="0" fontId="61" fillId="0" borderId="6" xfId="0" applyFont="1" applyBorder="1" applyAlignment="1">
      <alignment horizontal="center" vertical="center" wrapText="1"/>
    </xf>
    <xf numFmtId="0" fontId="62" fillId="0" borderId="7" xfId="0" applyFont="1" applyBorder="1"/>
    <xf numFmtId="0" fontId="62" fillId="0" borderId="8" xfId="0" applyFont="1" applyBorder="1"/>
    <xf numFmtId="0" fontId="2" fillId="0" borderId="4" xfId="0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" wrapText="1"/>
    </xf>
  </cellXfs>
  <cellStyles count="4">
    <cellStyle name="Normal" xfId="0" builtinId="0"/>
    <cellStyle name="Normal 2" xfId="1"/>
    <cellStyle name="Normal_Sheet1_1" xfId="3"/>
    <cellStyle name="Virgulă 2" xfId="2"/>
  </cellStyles>
  <dxfs count="0"/>
  <tableStyles count="0" defaultTableStyle="TableStyleMedium2" defaultPivotStyle="PivotStyleLight16"/>
  <colors>
    <mruColors>
      <color rgb="FF1803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comments12.xml.rels><?xml version="1.0" encoding="UTF-8" standalone="yes"?>
<Relationships xmlns="http://schemas.openxmlformats.org/package/2006/relationships"><Relationship Id="rId1" Type="http://customschemas.google.com/relationships/workbookmetadata" Target="commentsmeta1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aport%20statistic%20centralizator%20privind%20activitatea%20Sistemului%20Na&#539;ional%20de%20Biblioteci%20&#238;n%20anul%202021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"/>
      <sheetName val="pag2"/>
      <sheetName val="pag3"/>
      <sheetName val="pag4"/>
      <sheetName val="pag5"/>
      <sheetName val="pag 6"/>
      <sheetName val="pag7"/>
      <sheetName val="pag8"/>
      <sheetName val="pag9"/>
      <sheetName val="pag10"/>
      <sheetName val="pag11"/>
      <sheetName val="pag12"/>
      <sheetName val="s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7"/>
  <sheetViews>
    <sheetView tabSelected="1" topLeftCell="A2" workbookViewId="0">
      <selection activeCell="H9" sqref="H9"/>
    </sheetView>
  </sheetViews>
  <sheetFormatPr defaultColWidth="12.5703125" defaultRowHeight="15" customHeight="1" x14ac:dyDescent="0.2"/>
  <cols>
    <col min="1" max="1" width="74.42578125" customWidth="1"/>
    <col min="2" max="2" width="24.28515625" hidden="1" customWidth="1"/>
    <col min="3" max="3" width="9.5703125" hidden="1" customWidth="1"/>
    <col min="4" max="4" width="11.42578125" hidden="1" customWidth="1"/>
    <col min="5" max="5" width="10.85546875" customWidth="1"/>
    <col min="6" max="6" width="7.85546875" customWidth="1"/>
    <col min="7" max="7" width="8.5703125" customWidth="1"/>
    <col min="8" max="9" width="8" customWidth="1"/>
    <col min="10" max="10" width="11.7109375" customWidth="1"/>
    <col min="11" max="11" width="8.28515625" customWidth="1"/>
    <col min="12" max="12" width="11.140625" customWidth="1"/>
    <col min="13" max="32" width="8.7109375" customWidth="1"/>
  </cols>
  <sheetData>
    <row r="1" spans="1:32" ht="5.25" hidden="1" customHeight="1" x14ac:dyDescent="0.25">
      <c r="A1" s="1"/>
      <c r="B1" s="2"/>
      <c r="C1" s="2"/>
      <c r="D1" s="3"/>
      <c r="E1" s="4"/>
      <c r="F1" s="4"/>
      <c r="G1" s="4"/>
      <c r="H1" s="4"/>
      <c r="I1" s="4"/>
      <c r="J1" s="2"/>
      <c r="K1" s="2"/>
      <c r="L1" s="2"/>
    </row>
    <row r="2" spans="1:32" ht="15" customHeight="1" x14ac:dyDescent="0.25">
      <c r="A2" s="5" t="s">
        <v>0</v>
      </c>
      <c r="B2" s="2"/>
      <c r="C2" s="2"/>
      <c r="D2" s="3"/>
      <c r="E2" s="4"/>
      <c r="F2" s="4"/>
      <c r="G2" s="4"/>
      <c r="H2" s="4"/>
      <c r="I2" s="4"/>
      <c r="J2" s="2"/>
      <c r="K2" s="2"/>
      <c r="L2" s="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381" customFormat="1" ht="15" customHeight="1" x14ac:dyDescent="0.25">
      <c r="A3" s="5"/>
      <c r="B3" s="2"/>
      <c r="C3" s="2"/>
      <c r="D3" s="3"/>
      <c r="E3" s="4"/>
      <c r="F3" s="4"/>
      <c r="G3" s="382"/>
      <c r="H3" s="382"/>
      <c r="I3" s="382"/>
      <c r="J3" s="382"/>
      <c r="K3" s="382"/>
      <c r="L3" s="382"/>
      <c r="M3" s="382"/>
      <c r="N3" s="38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1"/>
      <c r="B4" s="2"/>
      <c r="C4" s="2"/>
      <c r="D4" s="3"/>
      <c r="E4" s="4"/>
      <c r="F4" s="4"/>
      <c r="G4" s="383"/>
      <c r="H4" s="384"/>
      <c r="I4" s="384"/>
      <c r="J4" s="38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 x14ac:dyDescent="0.2">
      <c r="A5" s="397" t="s">
        <v>1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32" ht="21" customHeight="1" x14ac:dyDescent="0.2">
      <c r="A6" s="386" t="s">
        <v>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4" customHeight="1" x14ac:dyDescent="0.2">
      <c r="A7" s="388" t="s">
        <v>3</v>
      </c>
      <c r="B7" s="144"/>
      <c r="C7" s="144"/>
      <c r="D7" s="144"/>
      <c r="E7" s="391" t="s">
        <v>4</v>
      </c>
      <c r="F7" s="392"/>
      <c r="G7" s="392"/>
      <c r="H7" s="392"/>
      <c r="I7" s="392"/>
      <c r="J7" s="392"/>
      <c r="K7" s="392"/>
      <c r="L7" s="392"/>
      <c r="M7" s="7"/>
    </row>
    <row r="8" spans="1:32" ht="33" customHeight="1" x14ac:dyDescent="0.2">
      <c r="A8" s="389"/>
      <c r="B8" s="144"/>
      <c r="C8" s="144"/>
      <c r="D8" s="144"/>
      <c r="E8" s="393" t="s">
        <v>5</v>
      </c>
      <c r="F8" s="394" t="s">
        <v>6</v>
      </c>
      <c r="G8" s="395"/>
      <c r="H8" s="395"/>
      <c r="I8" s="396"/>
      <c r="J8" s="394" t="s">
        <v>7</v>
      </c>
      <c r="K8" s="396"/>
      <c r="L8" s="393" t="s">
        <v>8</v>
      </c>
    </row>
    <row r="9" spans="1:32" ht="108.75" customHeight="1" x14ac:dyDescent="0.2">
      <c r="A9" s="390"/>
      <c r="B9" s="144"/>
      <c r="C9" s="144"/>
      <c r="D9" s="144"/>
      <c r="E9" s="390"/>
      <c r="F9" s="210" t="s">
        <v>9</v>
      </c>
      <c r="G9" s="210" t="s">
        <v>10</v>
      </c>
      <c r="H9" s="210" t="s">
        <v>11</v>
      </c>
      <c r="I9" s="210" t="s">
        <v>12</v>
      </c>
      <c r="J9" s="211" t="s">
        <v>13</v>
      </c>
      <c r="K9" s="212" t="s">
        <v>14</v>
      </c>
      <c r="L9" s="390"/>
    </row>
    <row r="10" spans="1:32" ht="11.25" customHeight="1" x14ac:dyDescent="0.2">
      <c r="A10" s="213" t="s">
        <v>15</v>
      </c>
      <c r="B10" s="218" t="s">
        <v>16</v>
      </c>
      <c r="C10" s="214" t="s">
        <v>17</v>
      </c>
      <c r="D10" s="213" t="s">
        <v>18</v>
      </c>
      <c r="E10" s="213">
        <v>1</v>
      </c>
      <c r="F10" s="213">
        <v>2</v>
      </c>
      <c r="G10" s="213">
        <v>3</v>
      </c>
      <c r="H10" s="213">
        <v>4</v>
      </c>
      <c r="I10" s="213">
        <v>5</v>
      </c>
      <c r="J10" s="213">
        <v>6</v>
      </c>
      <c r="K10" s="213">
        <v>7</v>
      </c>
      <c r="L10" s="213">
        <v>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x14ac:dyDescent="0.2">
      <c r="A11" s="140" t="s">
        <v>19</v>
      </c>
      <c r="B11" s="141"/>
      <c r="C11" s="141"/>
      <c r="D11" s="142"/>
      <c r="E11" s="174">
        <f t="shared" ref="E11:L11" si="0">E12+E13</f>
        <v>2</v>
      </c>
      <c r="F11" s="174">
        <f t="shared" si="0"/>
        <v>1</v>
      </c>
      <c r="G11" s="174">
        <f t="shared" si="0"/>
        <v>1</v>
      </c>
      <c r="H11" s="174">
        <f t="shared" si="0"/>
        <v>2</v>
      </c>
      <c r="I11" s="174">
        <f t="shared" si="0"/>
        <v>0</v>
      </c>
      <c r="J11" s="174">
        <f t="shared" si="0"/>
        <v>1</v>
      </c>
      <c r="K11" s="174">
        <f t="shared" si="0"/>
        <v>0</v>
      </c>
      <c r="L11" s="174">
        <f t="shared" si="0"/>
        <v>16098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4.25" customHeight="1" x14ac:dyDescent="0.2">
      <c r="A12" s="143" t="s">
        <v>20</v>
      </c>
      <c r="B12" s="144" t="s">
        <v>21</v>
      </c>
      <c r="C12" s="144" t="e">
        <f>VLOOKUP(B15,[1]serial!$C$1:$D$37,2,FALSE)</f>
        <v>#N/A</v>
      </c>
      <c r="D12" s="144" t="s">
        <v>22</v>
      </c>
      <c r="E12" s="175">
        <v>1</v>
      </c>
      <c r="F12" s="176">
        <v>1</v>
      </c>
      <c r="G12" s="176">
        <v>0</v>
      </c>
      <c r="H12" s="176">
        <v>1</v>
      </c>
      <c r="I12" s="176">
        <v>0</v>
      </c>
      <c r="J12" s="176">
        <v>1</v>
      </c>
      <c r="K12" s="176">
        <v>0</v>
      </c>
      <c r="L12" s="176">
        <v>14530</v>
      </c>
    </row>
    <row r="13" spans="1:32" ht="14.25" customHeight="1" x14ac:dyDescent="0.2">
      <c r="A13" s="143" t="s">
        <v>23</v>
      </c>
      <c r="B13" s="144" t="s">
        <v>24</v>
      </c>
      <c r="C13" s="144" t="e">
        <f>VLOOKUP(B16,[1]serial!$C$1:$D$37,2,FALSE)</f>
        <v>#N/A</v>
      </c>
      <c r="D13" s="144" t="s">
        <v>25</v>
      </c>
      <c r="E13" s="175">
        <v>1</v>
      </c>
      <c r="F13" s="176">
        <v>0</v>
      </c>
      <c r="G13" s="176">
        <v>1</v>
      </c>
      <c r="H13" s="176">
        <v>1</v>
      </c>
      <c r="I13" s="176">
        <v>0</v>
      </c>
      <c r="J13" s="176">
        <v>0</v>
      </c>
      <c r="K13" s="176">
        <v>0</v>
      </c>
      <c r="L13" s="176">
        <v>1568</v>
      </c>
    </row>
    <row r="14" spans="1:32" ht="14.25" customHeight="1" x14ac:dyDescent="0.2">
      <c r="A14" s="140" t="s">
        <v>26</v>
      </c>
      <c r="B14" s="141"/>
      <c r="C14" s="141"/>
      <c r="D14" s="142"/>
      <c r="E14" s="174">
        <f t="shared" ref="E14:L14" si="1">SUM(E15:E16)</f>
        <v>1288</v>
      </c>
      <c r="F14" s="174">
        <f t="shared" si="1"/>
        <v>291</v>
      </c>
      <c r="G14" s="174">
        <f t="shared" si="1"/>
        <v>995</v>
      </c>
      <c r="H14" s="174">
        <f t="shared" si="1"/>
        <v>1028</v>
      </c>
      <c r="I14" s="174">
        <f t="shared" si="1"/>
        <v>258</v>
      </c>
      <c r="J14" s="174">
        <f t="shared" si="1"/>
        <v>219</v>
      </c>
      <c r="K14" s="174">
        <f t="shared" si="1"/>
        <v>13</v>
      </c>
      <c r="L14" s="174">
        <f t="shared" si="1"/>
        <v>121334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4.25" customHeight="1" x14ac:dyDescent="0.2">
      <c r="A15" s="143" t="s">
        <v>27</v>
      </c>
      <c r="B15" s="144" t="s">
        <v>28</v>
      </c>
      <c r="C15" s="144" t="e">
        <f>VLOOKUP(B18,[1]serial!$C$1:$D$37,2,FALSE)</f>
        <v>#N/A</v>
      </c>
      <c r="D15" s="145" t="s">
        <v>29</v>
      </c>
      <c r="E15" s="177">
        <v>139</v>
      </c>
      <c r="F15" s="177">
        <v>34</v>
      </c>
      <c r="G15" s="177">
        <v>105</v>
      </c>
      <c r="H15" s="177">
        <v>101</v>
      </c>
      <c r="I15" s="177">
        <v>38</v>
      </c>
      <c r="J15" s="177">
        <v>34</v>
      </c>
      <c r="K15" s="177">
        <v>3</v>
      </c>
      <c r="L15" s="177">
        <v>46763</v>
      </c>
    </row>
    <row r="16" spans="1:32" ht="14.25" customHeight="1" x14ac:dyDescent="0.2">
      <c r="A16" s="143" t="s">
        <v>30</v>
      </c>
      <c r="B16" s="144" t="s">
        <v>31</v>
      </c>
      <c r="C16" s="144" t="e">
        <f>VLOOKUP(B19,[1]serial!$C$1:$D$37,2,FALSE)</f>
        <v>#N/A</v>
      </c>
      <c r="D16" s="146" t="s">
        <v>32</v>
      </c>
      <c r="E16" s="119">
        <v>1149</v>
      </c>
      <c r="F16" s="178">
        <v>257</v>
      </c>
      <c r="G16" s="178">
        <v>890</v>
      </c>
      <c r="H16" s="178">
        <v>927</v>
      </c>
      <c r="I16" s="178">
        <v>220</v>
      </c>
      <c r="J16" s="178">
        <v>185</v>
      </c>
      <c r="K16" s="178">
        <v>10</v>
      </c>
      <c r="L16" s="178">
        <v>74571</v>
      </c>
    </row>
    <row r="17" spans="1:13" ht="27" customHeight="1" x14ac:dyDescent="0.2">
      <c r="A17" s="140" t="s">
        <v>33</v>
      </c>
      <c r="B17" s="141"/>
      <c r="C17" s="141"/>
      <c r="D17" s="147"/>
      <c r="E17" s="179">
        <f t="shared" ref="E17:L17" si="2">E18+E19+E22+E23</f>
        <v>1249</v>
      </c>
      <c r="F17" s="179">
        <f t="shared" si="2"/>
        <v>330</v>
      </c>
      <c r="G17" s="179">
        <f t="shared" si="2"/>
        <v>920</v>
      </c>
      <c r="H17" s="179">
        <f t="shared" si="2"/>
        <v>1192</v>
      </c>
      <c r="I17" s="179">
        <f t="shared" si="2"/>
        <v>57</v>
      </c>
      <c r="J17" s="179">
        <f t="shared" si="2"/>
        <v>178</v>
      </c>
      <c r="K17" s="179">
        <f t="shared" si="2"/>
        <v>3</v>
      </c>
      <c r="L17" s="179">
        <f t="shared" si="2"/>
        <v>104364.11</v>
      </c>
    </row>
    <row r="18" spans="1:13" ht="14.25" customHeight="1" x14ac:dyDescent="0.25">
      <c r="A18" s="148" t="s">
        <v>34</v>
      </c>
      <c r="B18" s="149" t="s">
        <v>35</v>
      </c>
      <c r="C18" s="149" t="e">
        <f>VLOOKUP(B21,[1]serial!$C$1:$D$37,2,FALSE)</f>
        <v>#N/A</v>
      </c>
      <c r="D18" s="150" t="s">
        <v>36</v>
      </c>
      <c r="E18" s="180">
        <v>20</v>
      </c>
      <c r="F18" s="181">
        <v>5</v>
      </c>
      <c r="G18" s="181">
        <v>15</v>
      </c>
      <c r="H18" s="181">
        <v>19</v>
      </c>
      <c r="I18" s="181">
        <v>1</v>
      </c>
      <c r="J18" s="181">
        <v>3</v>
      </c>
      <c r="K18" s="181">
        <v>0</v>
      </c>
      <c r="L18" s="181">
        <v>24831.81</v>
      </c>
    </row>
    <row r="19" spans="1:13" ht="29.25" customHeight="1" x14ac:dyDescent="0.2">
      <c r="A19" s="151" t="s">
        <v>37</v>
      </c>
      <c r="B19" s="152" t="s">
        <v>38</v>
      </c>
      <c r="C19" s="152" t="e">
        <f>VLOOKUP(B22,[1]serial!$C$1:$D$37,2,FALSE)</f>
        <v>#N/A</v>
      </c>
      <c r="D19" s="153" t="s">
        <v>39</v>
      </c>
      <c r="E19" s="182">
        <f>E34+E40+E46+E49+E20+E21</f>
        <v>39</v>
      </c>
      <c r="F19" s="182">
        <f t="shared" ref="F19:L19" si="3">F34+F40+F46+F49+F20+F21</f>
        <v>16</v>
      </c>
      <c r="G19" s="182">
        <f t="shared" si="3"/>
        <v>24</v>
      </c>
      <c r="H19" s="182">
        <f t="shared" si="3"/>
        <v>38</v>
      </c>
      <c r="I19" s="182">
        <f t="shared" si="3"/>
        <v>1</v>
      </c>
      <c r="J19" s="182">
        <f t="shared" si="3"/>
        <v>9</v>
      </c>
      <c r="K19" s="182">
        <f t="shared" si="3"/>
        <v>1</v>
      </c>
      <c r="L19" s="182">
        <f t="shared" si="3"/>
        <v>7885.3</v>
      </c>
    </row>
    <row r="20" spans="1:13" ht="15" customHeight="1" x14ac:dyDescent="0.2">
      <c r="A20" s="154" t="s">
        <v>40</v>
      </c>
      <c r="B20" s="155"/>
      <c r="C20" s="155"/>
      <c r="D20" s="156"/>
      <c r="E20" s="119">
        <v>4</v>
      </c>
      <c r="F20" s="119">
        <v>3</v>
      </c>
      <c r="G20" s="119">
        <v>1</v>
      </c>
      <c r="H20" s="119">
        <v>4</v>
      </c>
      <c r="I20" s="119">
        <v>0</v>
      </c>
      <c r="J20" s="119">
        <v>3</v>
      </c>
      <c r="K20" s="119">
        <v>0</v>
      </c>
      <c r="L20" s="119">
        <v>653</v>
      </c>
    </row>
    <row r="21" spans="1:13" ht="12.75" customHeight="1" x14ac:dyDescent="0.2">
      <c r="A21" s="154" t="s">
        <v>41</v>
      </c>
      <c r="B21" s="155"/>
      <c r="C21" s="155"/>
      <c r="D21" s="156"/>
      <c r="E21" s="119">
        <v>2</v>
      </c>
      <c r="F21" s="119">
        <v>0</v>
      </c>
      <c r="G21" s="119">
        <v>2</v>
      </c>
      <c r="H21" s="119">
        <v>2</v>
      </c>
      <c r="I21" s="119">
        <v>0</v>
      </c>
      <c r="J21" s="119">
        <v>1</v>
      </c>
      <c r="K21" s="119">
        <v>0</v>
      </c>
      <c r="L21" s="119">
        <v>370</v>
      </c>
    </row>
    <row r="22" spans="1:13" ht="13.5" customHeight="1" x14ac:dyDescent="0.2">
      <c r="A22" s="151" t="s">
        <v>42</v>
      </c>
      <c r="B22" s="152" t="s">
        <v>43</v>
      </c>
      <c r="C22" s="152" t="e">
        <f>VLOOKUP(B25,[1]serial!$C$1:$D$37,2,FALSE)</f>
        <v>#N/A</v>
      </c>
      <c r="D22" s="153" t="s">
        <v>44</v>
      </c>
      <c r="E22" s="183">
        <f t="shared" ref="E22:L22" si="4">E41</f>
        <v>38</v>
      </c>
      <c r="F22" s="183">
        <f t="shared" si="4"/>
        <v>16</v>
      </c>
      <c r="G22" s="183">
        <f t="shared" si="4"/>
        <v>22</v>
      </c>
      <c r="H22" s="183">
        <f t="shared" si="4"/>
        <v>38</v>
      </c>
      <c r="I22" s="183">
        <f t="shared" si="4"/>
        <v>0</v>
      </c>
      <c r="J22" s="183">
        <f t="shared" si="4"/>
        <v>9</v>
      </c>
      <c r="K22" s="183">
        <f t="shared" si="4"/>
        <v>0</v>
      </c>
      <c r="L22" s="183">
        <f t="shared" si="4"/>
        <v>3952</v>
      </c>
    </row>
    <row r="23" spans="1:13" ht="14.25" customHeight="1" x14ac:dyDescent="0.2">
      <c r="A23" s="151" t="s">
        <v>45</v>
      </c>
      <c r="B23" s="152" t="s">
        <v>46</v>
      </c>
      <c r="C23" s="152" t="e">
        <f>VLOOKUP(B26,[1]serial!$C$1:$D$37,2,FALSE)</f>
        <v>#N/A</v>
      </c>
      <c r="D23" s="157" t="s">
        <v>47</v>
      </c>
      <c r="E23" s="183">
        <f t="shared" ref="E23:L23" si="5">E24+E25</f>
        <v>1152</v>
      </c>
      <c r="F23" s="183">
        <f t="shared" si="5"/>
        <v>293</v>
      </c>
      <c r="G23" s="183">
        <f t="shared" si="5"/>
        <v>859</v>
      </c>
      <c r="H23" s="183">
        <f t="shared" si="5"/>
        <v>1097</v>
      </c>
      <c r="I23" s="183">
        <f t="shared" si="5"/>
        <v>55</v>
      </c>
      <c r="J23" s="183">
        <f t="shared" si="5"/>
        <v>157</v>
      </c>
      <c r="K23" s="183">
        <f t="shared" si="5"/>
        <v>2</v>
      </c>
      <c r="L23" s="183">
        <f t="shared" si="5"/>
        <v>67695</v>
      </c>
    </row>
    <row r="24" spans="1:13" ht="15.75" customHeight="1" x14ac:dyDescent="0.2">
      <c r="A24" s="143" t="s">
        <v>48</v>
      </c>
      <c r="B24" s="144"/>
      <c r="C24" s="144"/>
      <c r="D24" s="158"/>
      <c r="E24" s="119">
        <v>680</v>
      </c>
      <c r="F24" s="119">
        <v>153</v>
      </c>
      <c r="G24" s="119">
        <v>527</v>
      </c>
      <c r="H24" s="119">
        <v>630</v>
      </c>
      <c r="I24" s="119">
        <v>50</v>
      </c>
      <c r="J24" s="119">
        <v>71</v>
      </c>
      <c r="K24" s="119">
        <v>1</v>
      </c>
      <c r="L24" s="119">
        <v>40810</v>
      </c>
    </row>
    <row r="25" spans="1:13" ht="13.5" customHeight="1" x14ac:dyDescent="0.25">
      <c r="A25" s="143" t="s">
        <v>49</v>
      </c>
      <c r="B25" s="144"/>
      <c r="C25" s="144"/>
      <c r="D25" s="158"/>
      <c r="E25" s="184">
        <v>472</v>
      </c>
      <c r="F25" s="184">
        <v>140</v>
      </c>
      <c r="G25" s="184">
        <v>332</v>
      </c>
      <c r="H25" s="184">
        <v>467</v>
      </c>
      <c r="I25" s="184">
        <v>5</v>
      </c>
      <c r="J25" s="184">
        <v>86</v>
      </c>
      <c r="K25" s="184">
        <v>1</v>
      </c>
      <c r="L25" s="177">
        <v>26885</v>
      </c>
      <c r="M25" s="19"/>
    </row>
    <row r="26" spans="1:13" ht="18" customHeight="1" x14ac:dyDescent="0.2">
      <c r="A26" s="140" t="s">
        <v>50</v>
      </c>
      <c r="B26" s="141"/>
      <c r="C26" s="141"/>
      <c r="D26" s="141"/>
      <c r="E26" s="174">
        <f t="shared" ref="E26:L26" si="6">SUM(E27,E28,E31,E32 +E38)</f>
        <v>24</v>
      </c>
      <c r="F26" s="174">
        <f t="shared" si="6"/>
        <v>11</v>
      </c>
      <c r="G26" s="174">
        <f t="shared" si="6"/>
        <v>13</v>
      </c>
      <c r="H26" s="174">
        <f t="shared" si="6"/>
        <v>21</v>
      </c>
      <c r="I26" s="174">
        <f t="shared" si="6"/>
        <v>3</v>
      </c>
      <c r="J26" s="174">
        <f t="shared" si="6"/>
        <v>14</v>
      </c>
      <c r="K26" s="174">
        <f t="shared" si="6"/>
        <v>6</v>
      </c>
      <c r="L26" s="174">
        <f t="shared" si="6"/>
        <v>9659</v>
      </c>
    </row>
    <row r="27" spans="1:13" ht="12.75" customHeight="1" x14ac:dyDescent="0.2">
      <c r="A27" s="159" t="s">
        <v>51</v>
      </c>
      <c r="B27" s="144" t="s">
        <v>52</v>
      </c>
      <c r="C27" s="144" t="e">
        <f>VLOOKUP(B30,[1]serial!$C$1:$D$37,2,FALSE)</f>
        <v>#N/A</v>
      </c>
      <c r="D27" s="145" t="s">
        <v>53</v>
      </c>
      <c r="E27" s="119">
        <v>1</v>
      </c>
      <c r="F27" s="119">
        <v>1</v>
      </c>
      <c r="G27" s="119">
        <v>0</v>
      </c>
      <c r="H27" s="119">
        <v>1</v>
      </c>
      <c r="I27" s="119">
        <v>0</v>
      </c>
      <c r="J27" s="119">
        <v>1</v>
      </c>
      <c r="K27" s="119">
        <v>0</v>
      </c>
      <c r="L27" s="119">
        <v>4662</v>
      </c>
    </row>
    <row r="28" spans="1:13" ht="12.75" customHeight="1" x14ac:dyDescent="0.2">
      <c r="A28" s="160" t="s">
        <v>54</v>
      </c>
      <c r="B28" s="161"/>
      <c r="C28" s="161"/>
      <c r="D28" s="162"/>
      <c r="E28" s="185">
        <f t="shared" ref="E28:L28" si="7">SUM(E29,E30)</f>
        <v>9</v>
      </c>
      <c r="F28" s="185">
        <f t="shared" si="7"/>
        <v>6</v>
      </c>
      <c r="G28" s="185">
        <f t="shared" si="7"/>
        <v>3</v>
      </c>
      <c r="H28" s="185">
        <f t="shared" si="7"/>
        <v>8</v>
      </c>
      <c r="I28" s="185">
        <f t="shared" si="7"/>
        <v>1</v>
      </c>
      <c r="J28" s="185">
        <f t="shared" si="7"/>
        <v>6</v>
      </c>
      <c r="K28" s="185">
        <f t="shared" si="7"/>
        <v>0</v>
      </c>
      <c r="L28" s="185">
        <f t="shared" si="7"/>
        <v>3052</v>
      </c>
    </row>
    <row r="29" spans="1:13" ht="16.5" customHeight="1" x14ac:dyDescent="0.2">
      <c r="A29" s="143" t="s">
        <v>55</v>
      </c>
      <c r="B29" s="144" t="s">
        <v>56</v>
      </c>
      <c r="C29" s="144" t="e">
        <f>VLOOKUP(B32,[1]serial!$C$1:$D$37,2,FALSE)</f>
        <v>#N/A</v>
      </c>
      <c r="D29" s="144" t="s">
        <v>57</v>
      </c>
      <c r="E29" s="119">
        <v>1</v>
      </c>
      <c r="F29" s="119">
        <v>1</v>
      </c>
      <c r="G29" s="119">
        <v>0</v>
      </c>
      <c r="H29" s="119">
        <v>1</v>
      </c>
      <c r="I29" s="119">
        <v>0</v>
      </c>
      <c r="J29" s="119">
        <v>1</v>
      </c>
      <c r="K29" s="119">
        <v>0</v>
      </c>
      <c r="L29" s="186">
        <v>1848</v>
      </c>
    </row>
    <row r="30" spans="1:13" ht="12.75" customHeight="1" x14ac:dyDescent="0.2">
      <c r="A30" s="143" t="s">
        <v>58</v>
      </c>
      <c r="B30" s="144" t="s">
        <v>59</v>
      </c>
      <c r="C30" s="144" t="e">
        <f>VLOOKUP(B33,[1]serial!$C$1:$D$37,2,FALSE)</f>
        <v>#N/A</v>
      </c>
      <c r="D30" s="144" t="s">
        <v>60</v>
      </c>
      <c r="E30" s="119">
        <v>8</v>
      </c>
      <c r="F30" s="119">
        <v>5</v>
      </c>
      <c r="G30" s="119">
        <v>3</v>
      </c>
      <c r="H30" s="119">
        <v>7</v>
      </c>
      <c r="I30" s="119">
        <v>1</v>
      </c>
      <c r="J30" s="119">
        <v>5</v>
      </c>
      <c r="K30" s="119">
        <v>0</v>
      </c>
      <c r="L30" s="187">
        <v>1204</v>
      </c>
    </row>
    <row r="31" spans="1:13" ht="14.25" customHeight="1" x14ac:dyDescent="0.2">
      <c r="A31" s="159" t="s">
        <v>61</v>
      </c>
      <c r="B31" s="144" t="s">
        <v>62</v>
      </c>
      <c r="C31" s="144" t="e">
        <f>VLOOKUP(B34,[1]serial!$C$1:$D$37,2,FALSE)</f>
        <v>#N/A</v>
      </c>
      <c r="D31" s="144" t="s">
        <v>63</v>
      </c>
      <c r="E31" s="119">
        <v>1</v>
      </c>
      <c r="F31" s="119">
        <v>1</v>
      </c>
      <c r="G31" s="119">
        <v>0</v>
      </c>
      <c r="H31" s="119">
        <v>0</v>
      </c>
      <c r="I31" s="119">
        <v>1</v>
      </c>
      <c r="J31" s="119">
        <v>1</v>
      </c>
      <c r="K31" s="119">
        <v>0</v>
      </c>
      <c r="L31" s="188">
        <v>800</v>
      </c>
    </row>
    <row r="32" spans="1:13" ht="12.75" customHeight="1" x14ac:dyDescent="0.2">
      <c r="A32" s="160" t="s">
        <v>64</v>
      </c>
      <c r="B32" s="161"/>
      <c r="C32" s="161"/>
      <c r="D32" s="161"/>
      <c r="E32" s="185">
        <f t="shared" ref="E32:L32" si="8">E35</f>
        <v>8</v>
      </c>
      <c r="F32" s="185">
        <f t="shared" si="8"/>
        <v>3</v>
      </c>
      <c r="G32" s="185">
        <f t="shared" si="8"/>
        <v>5</v>
      </c>
      <c r="H32" s="185">
        <f t="shared" si="8"/>
        <v>7</v>
      </c>
      <c r="I32" s="185">
        <f t="shared" si="8"/>
        <v>1</v>
      </c>
      <c r="J32" s="185">
        <f t="shared" si="8"/>
        <v>3</v>
      </c>
      <c r="K32" s="185">
        <f t="shared" si="8"/>
        <v>6</v>
      </c>
      <c r="L32" s="189">
        <f t="shared" si="8"/>
        <v>301</v>
      </c>
    </row>
    <row r="33" spans="1:32" ht="24.75" customHeight="1" x14ac:dyDescent="0.25">
      <c r="A33" s="163" t="s">
        <v>65</v>
      </c>
      <c r="B33" s="144" t="s">
        <v>66</v>
      </c>
      <c r="C33" s="144" t="e">
        <f>VLOOKUP(B36,[1]serial!$C$1:$D$37,2,FALSE)</f>
        <v>#N/A</v>
      </c>
      <c r="D33" s="144" t="s">
        <v>67</v>
      </c>
      <c r="E33" s="190">
        <v>1</v>
      </c>
      <c r="F33" s="191">
        <v>0</v>
      </c>
      <c r="G33" s="191">
        <v>1</v>
      </c>
      <c r="H33" s="191">
        <v>1</v>
      </c>
      <c r="I33" s="191">
        <v>0</v>
      </c>
      <c r="J33" s="191">
        <v>0</v>
      </c>
      <c r="K33" s="191">
        <v>0</v>
      </c>
      <c r="L33" s="164">
        <v>4180</v>
      </c>
    </row>
    <row r="34" spans="1:32" ht="29.25" customHeight="1" x14ac:dyDescent="0.25">
      <c r="A34" s="165" t="s">
        <v>68</v>
      </c>
      <c r="B34" s="144" t="s">
        <v>69</v>
      </c>
      <c r="C34" s="144" t="e">
        <f>VLOOKUP(B38,[1]serial!$C$1:$D$37,2,FALSE)</f>
        <v>#N/A</v>
      </c>
      <c r="D34" s="144" t="s">
        <v>70</v>
      </c>
      <c r="E34" s="192">
        <v>5</v>
      </c>
      <c r="F34" s="193">
        <v>4</v>
      </c>
      <c r="G34" s="193">
        <v>1</v>
      </c>
      <c r="H34" s="193">
        <v>5</v>
      </c>
      <c r="I34" s="193">
        <v>0</v>
      </c>
      <c r="J34" s="193">
        <v>1</v>
      </c>
      <c r="K34" s="193">
        <v>0</v>
      </c>
      <c r="L34" s="164">
        <v>1007.3</v>
      </c>
    </row>
    <row r="35" spans="1:32" ht="17.25" customHeight="1" x14ac:dyDescent="0.25">
      <c r="A35" s="165" t="s">
        <v>71</v>
      </c>
      <c r="B35" s="144" t="s">
        <v>72</v>
      </c>
      <c r="C35" s="144" t="e">
        <f>VLOOKUP(B39,[1]serial!$C$1:$D$37,2,FALSE)</f>
        <v>#N/A</v>
      </c>
      <c r="D35" s="144" t="s">
        <v>73</v>
      </c>
      <c r="E35" s="194">
        <v>8</v>
      </c>
      <c r="F35" s="195">
        <v>3</v>
      </c>
      <c r="G35" s="195">
        <v>5</v>
      </c>
      <c r="H35" s="195">
        <v>7</v>
      </c>
      <c r="I35" s="195">
        <v>1</v>
      </c>
      <c r="J35" s="195">
        <v>3</v>
      </c>
      <c r="K35" s="195">
        <v>6</v>
      </c>
      <c r="L35" s="196">
        <v>301</v>
      </c>
    </row>
    <row r="36" spans="1:32" ht="12.75" customHeight="1" x14ac:dyDescent="0.2">
      <c r="A36" s="166" t="s">
        <v>74</v>
      </c>
      <c r="B36" s="144"/>
      <c r="C36" s="144"/>
      <c r="D36" s="144"/>
      <c r="E36" s="197">
        <f t="shared" ref="E36:L36" si="9">SUM(E33:E35)</f>
        <v>14</v>
      </c>
      <c r="F36" s="197">
        <f t="shared" si="9"/>
        <v>7</v>
      </c>
      <c r="G36" s="197">
        <f t="shared" si="9"/>
        <v>7</v>
      </c>
      <c r="H36" s="197">
        <f t="shared" si="9"/>
        <v>13</v>
      </c>
      <c r="I36" s="197">
        <f t="shared" si="9"/>
        <v>1</v>
      </c>
      <c r="J36" s="197">
        <f t="shared" si="9"/>
        <v>4</v>
      </c>
      <c r="K36" s="197">
        <f t="shared" si="9"/>
        <v>6</v>
      </c>
      <c r="L36" s="198">
        <f t="shared" si="9"/>
        <v>5488.3</v>
      </c>
    </row>
    <row r="37" spans="1:32" ht="12.75" customHeight="1" x14ac:dyDescent="0.2">
      <c r="A37" s="167" t="s">
        <v>75</v>
      </c>
      <c r="B37" s="161"/>
      <c r="C37" s="161"/>
      <c r="D37" s="161"/>
      <c r="E37" s="199">
        <f t="shared" ref="E37:L37" si="10">E39+E40+E41</f>
        <v>60</v>
      </c>
      <c r="F37" s="199">
        <f t="shared" si="10"/>
        <v>23</v>
      </c>
      <c r="G37" s="199">
        <f t="shared" si="10"/>
        <v>41</v>
      </c>
      <c r="H37" s="199">
        <f t="shared" si="10"/>
        <v>60</v>
      </c>
      <c r="I37" s="199">
        <f t="shared" si="10"/>
        <v>5</v>
      </c>
      <c r="J37" s="199">
        <f t="shared" si="10"/>
        <v>13</v>
      </c>
      <c r="K37" s="199">
        <f t="shared" si="10"/>
        <v>1</v>
      </c>
      <c r="L37" s="199">
        <f t="shared" si="10"/>
        <v>13300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6.5" customHeight="1" x14ac:dyDescent="0.2">
      <c r="A38" s="168" t="s">
        <v>76</v>
      </c>
      <c r="B38" s="161"/>
      <c r="C38" s="161"/>
      <c r="D38" s="161"/>
      <c r="E38" s="185">
        <f t="shared" ref="E38:L38" si="11">E42</f>
        <v>5</v>
      </c>
      <c r="F38" s="185">
        <f t="shared" si="11"/>
        <v>0</v>
      </c>
      <c r="G38" s="185">
        <f t="shared" si="11"/>
        <v>5</v>
      </c>
      <c r="H38" s="185">
        <f t="shared" si="11"/>
        <v>5</v>
      </c>
      <c r="I38" s="185">
        <f t="shared" si="11"/>
        <v>0</v>
      </c>
      <c r="J38" s="185">
        <f t="shared" si="11"/>
        <v>3</v>
      </c>
      <c r="K38" s="185">
        <f t="shared" si="11"/>
        <v>0</v>
      </c>
      <c r="L38" s="185">
        <f t="shared" si="11"/>
        <v>844</v>
      </c>
    </row>
    <row r="39" spans="1:32" ht="18.75" customHeight="1" x14ac:dyDescent="0.2">
      <c r="A39" s="163" t="s">
        <v>77</v>
      </c>
      <c r="B39" s="144" t="s">
        <v>78</v>
      </c>
      <c r="C39" s="144" t="e">
        <f>VLOOKUP(B45,[1]serial!$C$1:$D$37,2,FALSE)</f>
        <v>#N/A</v>
      </c>
      <c r="D39" s="144" t="s">
        <v>79</v>
      </c>
      <c r="E39" s="119">
        <v>1</v>
      </c>
      <c r="F39" s="119">
        <v>0</v>
      </c>
      <c r="G39" s="119">
        <v>5</v>
      </c>
      <c r="H39" s="119">
        <v>1</v>
      </c>
      <c r="I39" s="119">
        <v>5</v>
      </c>
      <c r="J39" s="119">
        <v>1</v>
      </c>
      <c r="K39" s="119">
        <v>0</v>
      </c>
      <c r="L39" s="187">
        <v>4458</v>
      </c>
    </row>
    <row r="40" spans="1:32" ht="29.25" customHeight="1" x14ac:dyDescent="0.2">
      <c r="A40" s="163" t="s">
        <v>80</v>
      </c>
      <c r="B40" s="144"/>
      <c r="C40" s="144"/>
      <c r="D40" s="144"/>
      <c r="E40" s="119">
        <v>21</v>
      </c>
      <c r="F40" s="119">
        <v>7</v>
      </c>
      <c r="G40" s="119">
        <v>14</v>
      </c>
      <c r="H40" s="119">
        <v>21</v>
      </c>
      <c r="I40" s="119">
        <v>0</v>
      </c>
      <c r="J40" s="119">
        <v>3</v>
      </c>
      <c r="K40" s="119">
        <v>1</v>
      </c>
      <c r="L40" s="187">
        <v>4890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.75" customHeight="1" x14ac:dyDescent="0.2">
      <c r="A41" s="163" t="s">
        <v>81</v>
      </c>
      <c r="B41" s="144"/>
      <c r="C41" s="144"/>
      <c r="D41" s="144"/>
      <c r="E41" s="119">
        <v>38</v>
      </c>
      <c r="F41" s="119">
        <v>16</v>
      </c>
      <c r="G41" s="119">
        <v>22</v>
      </c>
      <c r="H41" s="119">
        <v>38</v>
      </c>
      <c r="I41" s="119">
        <v>0</v>
      </c>
      <c r="J41" s="119">
        <v>9</v>
      </c>
      <c r="K41" s="119">
        <v>0</v>
      </c>
      <c r="L41" s="187">
        <v>3952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7.25" customHeight="1" x14ac:dyDescent="0.2">
      <c r="A42" s="169" t="s">
        <v>82</v>
      </c>
      <c r="B42" s="144"/>
      <c r="C42" s="144"/>
      <c r="D42" s="144"/>
      <c r="E42" s="119">
        <v>5</v>
      </c>
      <c r="F42" s="119">
        <v>0</v>
      </c>
      <c r="G42" s="119">
        <v>5</v>
      </c>
      <c r="H42" s="119">
        <v>5</v>
      </c>
      <c r="I42" s="119">
        <v>0</v>
      </c>
      <c r="J42" s="119">
        <v>3</v>
      </c>
      <c r="K42" s="119">
        <v>0</v>
      </c>
      <c r="L42" s="187">
        <v>844</v>
      </c>
    </row>
    <row r="43" spans="1:32" ht="24.75" customHeight="1" x14ac:dyDescent="0.2">
      <c r="A43" s="170" t="s">
        <v>83</v>
      </c>
      <c r="B43" s="171"/>
      <c r="C43" s="171"/>
      <c r="D43" s="171"/>
      <c r="E43" s="200">
        <f t="shared" ref="E43:L43" si="12">E39+E40+E41</f>
        <v>60</v>
      </c>
      <c r="F43" s="200">
        <f t="shared" si="12"/>
        <v>23</v>
      </c>
      <c r="G43" s="200">
        <f t="shared" si="12"/>
        <v>41</v>
      </c>
      <c r="H43" s="200">
        <f t="shared" si="12"/>
        <v>60</v>
      </c>
      <c r="I43" s="200">
        <f t="shared" si="12"/>
        <v>5</v>
      </c>
      <c r="J43" s="200">
        <f t="shared" si="12"/>
        <v>13</v>
      </c>
      <c r="K43" s="200">
        <f t="shared" si="12"/>
        <v>1</v>
      </c>
      <c r="L43" s="200">
        <f t="shared" si="12"/>
        <v>13300</v>
      </c>
    </row>
    <row r="44" spans="1:32" ht="26.25" customHeight="1" x14ac:dyDescent="0.2">
      <c r="A44" s="160" t="s">
        <v>84</v>
      </c>
      <c r="B44" s="161"/>
      <c r="C44" s="161"/>
      <c r="D44" s="161"/>
      <c r="E44" s="185">
        <f t="shared" ref="E44:L44" si="13">SUM(E45:E46)</f>
        <v>4</v>
      </c>
      <c r="F44" s="185">
        <f t="shared" si="13"/>
        <v>3</v>
      </c>
      <c r="G44" s="185">
        <f t="shared" si="13"/>
        <v>2</v>
      </c>
      <c r="H44" s="185">
        <f t="shared" si="13"/>
        <v>3</v>
      </c>
      <c r="I44" s="185">
        <f t="shared" si="13"/>
        <v>1</v>
      </c>
      <c r="J44" s="185">
        <f t="shared" si="13"/>
        <v>0</v>
      </c>
      <c r="K44" s="185">
        <f t="shared" si="13"/>
        <v>0</v>
      </c>
      <c r="L44" s="189">
        <f t="shared" si="13"/>
        <v>1475</v>
      </c>
    </row>
    <row r="45" spans="1:32" ht="12.75" customHeight="1" x14ac:dyDescent="0.2">
      <c r="A45" s="163" t="s">
        <v>85</v>
      </c>
      <c r="B45" s="144" t="s">
        <v>86</v>
      </c>
      <c r="C45" s="144" t="e">
        <f>VLOOKUP(#REF!,[1]serial!$C$1:$D$37,2,FALSE)</f>
        <v>#REF!</v>
      </c>
      <c r="D45" s="144" t="s">
        <v>87</v>
      </c>
      <c r="E45" s="119">
        <v>1</v>
      </c>
      <c r="F45" s="119">
        <v>1</v>
      </c>
      <c r="G45" s="119">
        <v>0</v>
      </c>
      <c r="H45" s="119">
        <v>1</v>
      </c>
      <c r="I45" s="119">
        <v>0</v>
      </c>
      <c r="J45" s="119">
        <v>0</v>
      </c>
      <c r="K45" s="119">
        <v>0</v>
      </c>
      <c r="L45" s="187">
        <v>1000</v>
      </c>
    </row>
    <row r="46" spans="1:32" ht="26.25" customHeight="1" x14ac:dyDescent="0.2">
      <c r="A46" s="163" t="s">
        <v>88</v>
      </c>
      <c r="B46" s="144" t="s">
        <v>89</v>
      </c>
      <c r="C46" s="144" t="e">
        <f>VLOOKUP(#REF!,[1]serial!$C$1:$D$37,2,FALSE)</f>
        <v>#REF!</v>
      </c>
      <c r="D46" s="144" t="s">
        <v>90</v>
      </c>
      <c r="E46" s="119">
        <v>3</v>
      </c>
      <c r="F46" s="119">
        <v>2</v>
      </c>
      <c r="G46" s="119">
        <v>2</v>
      </c>
      <c r="H46" s="119">
        <v>2</v>
      </c>
      <c r="I46" s="119">
        <v>1</v>
      </c>
      <c r="J46" s="119">
        <v>0</v>
      </c>
      <c r="K46" s="119">
        <v>0</v>
      </c>
      <c r="L46" s="187">
        <v>475</v>
      </c>
    </row>
    <row r="47" spans="1:32" ht="12.75" customHeight="1" x14ac:dyDescent="0.2">
      <c r="A47" s="160" t="s">
        <v>91</v>
      </c>
      <c r="B47" s="161"/>
      <c r="C47" s="161"/>
      <c r="D47" s="161"/>
      <c r="E47" s="185">
        <f t="shared" ref="E47:L47" si="14">SUM(E48:E49)</f>
        <v>5</v>
      </c>
      <c r="F47" s="185">
        <f t="shared" si="14"/>
        <v>0</v>
      </c>
      <c r="G47" s="185">
        <f t="shared" si="14"/>
        <v>6</v>
      </c>
      <c r="H47" s="185">
        <f t="shared" si="14"/>
        <v>5</v>
      </c>
      <c r="I47" s="185">
        <f t="shared" si="14"/>
        <v>0</v>
      </c>
      <c r="J47" s="185">
        <f t="shared" si="14"/>
        <v>1</v>
      </c>
      <c r="K47" s="185">
        <f t="shared" si="14"/>
        <v>0</v>
      </c>
      <c r="L47" s="189">
        <f t="shared" si="14"/>
        <v>1037</v>
      </c>
    </row>
    <row r="48" spans="1:32" ht="12.75" customHeight="1" x14ac:dyDescent="0.2">
      <c r="A48" s="143" t="s">
        <v>92</v>
      </c>
      <c r="B48" s="144" t="s">
        <v>93</v>
      </c>
      <c r="C48" s="144" t="e">
        <f>VLOOKUP(B51,[1]serial!$C$1:$D$37,2,FALSE)</f>
        <v>#N/A</v>
      </c>
      <c r="D48" s="144" t="s">
        <v>94</v>
      </c>
      <c r="E48" s="119">
        <v>1</v>
      </c>
      <c r="F48" s="119">
        <v>0</v>
      </c>
      <c r="G48" s="119">
        <v>2</v>
      </c>
      <c r="H48" s="119">
        <v>1</v>
      </c>
      <c r="I48" s="119">
        <v>0</v>
      </c>
      <c r="J48" s="119">
        <v>0</v>
      </c>
      <c r="K48" s="119">
        <v>0</v>
      </c>
      <c r="L48" s="187">
        <v>547</v>
      </c>
    </row>
    <row r="49" spans="1:32" ht="27.75" customHeight="1" x14ac:dyDescent="0.2">
      <c r="A49" s="143" t="s">
        <v>95</v>
      </c>
      <c r="B49" s="144" t="s">
        <v>96</v>
      </c>
      <c r="C49" s="144" t="e">
        <f>VLOOKUP(B52,[1]serial!$C$1:$D$37,2,FALSE)</f>
        <v>#N/A</v>
      </c>
      <c r="D49" s="144" t="s">
        <v>97</v>
      </c>
      <c r="E49" s="119">
        <v>4</v>
      </c>
      <c r="F49" s="119">
        <v>0</v>
      </c>
      <c r="G49" s="119">
        <v>4</v>
      </c>
      <c r="H49" s="119">
        <v>4</v>
      </c>
      <c r="I49" s="119">
        <v>0</v>
      </c>
      <c r="J49" s="119">
        <v>1</v>
      </c>
      <c r="K49" s="119">
        <v>0</v>
      </c>
      <c r="L49" s="187">
        <v>490</v>
      </c>
    </row>
    <row r="50" spans="1:32" ht="27.75" customHeight="1" x14ac:dyDescent="0.25">
      <c r="A50" s="172" t="s">
        <v>98</v>
      </c>
      <c r="B50" s="173"/>
      <c r="C50" s="173"/>
      <c r="D50" s="173"/>
      <c r="E50" s="174">
        <f t="shared" ref="E50:L50" si="15">E26+E17+E14+E11</f>
        <v>2563</v>
      </c>
      <c r="F50" s="174">
        <f t="shared" si="15"/>
        <v>633</v>
      </c>
      <c r="G50" s="174">
        <f t="shared" si="15"/>
        <v>1929</v>
      </c>
      <c r="H50" s="174">
        <f t="shared" si="15"/>
        <v>2243</v>
      </c>
      <c r="I50" s="174">
        <f t="shared" si="15"/>
        <v>318</v>
      </c>
      <c r="J50" s="174">
        <f t="shared" si="15"/>
        <v>412</v>
      </c>
      <c r="K50" s="174">
        <f t="shared" si="15"/>
        <v>22</v>
      </c>
      <c r="L50" s="174">
        <f t="shared" si="15"/>
        <v>251455.11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 x14ac:dyDescent="0.2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</row>
    <row r="52" spans="1:32" ht="12.75" customHeight="1" x14ac:dyDescent="0.2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</row>
    <row r="53" spans="1:32" ht="12.75" customHeight="1" x14ac:dyDescent="0.2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</row>
    <row r="54" spans="1:32" ht="12.75" customHeight="1" x14ac:dyDescent="0.2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</row>
    <row r="55" spans="1:32" ht="12.75" customHeight="1" x14ac:dyDescent="0.2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</row>
    <row r="56" spans="1:32" ht="12.75" customHeight="1" x14ac:dyDescent="0.2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</row>
    <row r="57" spans="1:32" ht="12.75" customHeight="1" x14ac:dyDescent="0.2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</row>
    <row r="58" spans="1:32" ht="12.75" customHeight="1" x14ac:dyDescent="0.2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</row>
    <row r="59" spans="1:32" ht="12.75" customHeight="1" x14ac:dyDescent="0.2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</row>
    <row r="60" spans="1:32" ht="12.75" customHeight="1" x14ac:dyDescent="0.2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</row>
    <row r="61" spans="1:32" ht="12.75" customHeight="1" x14ac:dyDescent="0.2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</row>
    <row r="62" spans="1:32" ht="12.75" customHeight="1" x14ac:dyDescent="0.2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</row>
    <row r="63" spans="1:32" ht="12.75" customHeight="1" x14ac:dyDescent="0.2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</row>
    <row r="64" spans="1:32" ht="12.75" customHeight="1" x14ac:dyDescent="0.2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</row>
    <row r="65" spans="1:12" ht="12.75" customHeight="1" x14ac:dyDescent="0.2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</row>
    <row r="66" spans="1:12" ht="12.75" customHeight="1" x14ac:dyDescent="0.2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</row>
    <row r="67" spans="1:12" ht="12.75" customHeight="1" x14ac:dyDescent="0.2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</row>
    <row r="68" spans="1:12" ht="12.75" customHeight="1" x14ac:dyDescent="0.2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</row>
    <row r="69" spans="1:12" ht="12.75" customHeight="1" x14ac:dyDescent="0.2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</row>
    <row r="70" spans="1:12" ht="12.75" customHeight="1" x14ac:dyDescent="0.2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</row>
    <row r="71" spans="1:12" ht="12.75" customHeight="1" x14ac:dyDescent="0.2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</row>
    <row r="72" spans="1:12" ht="12.75" customHeight="1" x14ac:dyDescent="0.2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</row>
    <row r="73" spans="1:12" ht="12.75" customHeight="1" x14ac:dyDescent="0.2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</row>
    <row r="74" spans="1:12" ht="12.75" customHeight="1" x14ac:dyDescent="0.2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</row>
    <row r="75" spans="1:12" ht="12.75" customHeight="1" x14ac:dyDescent="0.2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</row>
    <row r="76" spans="1:12" ht="12.75" customHeight="1" x14ac:dyDescent="0.2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</row>
    <row r="77" spans="1:12" ht="12.75" customHeight="1" x14ac:dyDescent="0.2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</row>
    <row r="78" spans="1:12" ht="12.75" customHeight="1" x14ac:dyDescent="0.2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</row>
    <row r="79" spans="1:12" ht="12.75" customHeight="1" x14ac:dyDescent="0.2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</row>
    <row r="80" spans="1:12" ht="12.75" customHeight="1" x14ac:dyDescent="0.2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</row>
    <row r="81" spans="1:12" ht="12.75" customHeight="1" x14ac:dyDescent="0.2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</row>
    <row r="82" spans="1:12" ht="12.75" customHeight="1" x14ac:dyDescent="0.2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</row>
    <row r="83" spans="1:12" ht="12.75" customHeight="1" x14ac:dyDescent="0.2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</row>
    <row r="84" spans="1:12" ht="12.75" customHeight="1" x14ac:dyDescent="0.2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</row>
    <row r="85" spans="1:12" ht="12.75" customHeight="1" x14ac:dyDescent="0.2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</row>
    <row r="86" spans="1:12" ht="12.75" customHeight="1" x14ac:dyDescent="0.2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</row>
    <row r="87" spans="1:12" ht="12.75" customHeight="1" x14ac:dyDescent="0.2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</row>
    <row r="88" spans="1:12" ht="12.75" customHeight="1" x14ac:dyDescent="0.2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</row>
    <row r="89" spans="1:12" ht="12.75" customHeight="1" x14ac:dyDescent="0.2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</row>
    <row r="90" spans="1:12" ht="12.75" customHeight="1" x14ac:dyDescent="0.2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</row>
    <row r="91" spans="1:12" ht="12.75" customHeight="1" x14ac:dyDescent="0.2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</row>
    <row r="92" spans="1:12" ht="12.75" customHeight="1" x14ac:dyDescent="0.2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</row>
    <row r="93" spans="1:12" ht="12.75" customHeight="1" x14ac:dyDescent="0.2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</row>
    <row r="94" spans="1:12" ht="12.75" customHeight="1" x14ac:dyDescent="0.2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</row>
    <row r="95" spans="1:12" ht="12.75" customHeight="1" x14ac:dyDescent="0.2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</row>
    <row r="96" spans="1:12" ht="12.75" customHeight="1" x14ac:dyDescent="0.2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</row>
    <row r="97" spans="1:12" ht="12.75" customHeight="1" x14ac:dyDescent="0.2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</row>
    <row r="98" spans="1:12" ht="12.75" customHeight="1" x14ac:dyDescent="0.2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</row>
    <row r="99" spans="1:12" ht="12.75" customHeight="1" x14ac:dyDescent="0.2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</row>
    <row r="100" spans="1:12" ht="12.75" customHeight="1" x14ac:dyDescent="0.2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</row>
    <row r="101" spans="1:12" ht="12.75" customHeight="1" x14ac:dyDescent="0.2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</row>
    <row r="102" spans="1:12" ht="12.75" customHeight="1" x14ac:dyDescent="0.2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</row>
    <row r="103" spans="1:12" ht="12.75" customHeight="1" x14ac:dyDescent="0.2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</row>
    <row r="104" spans="1:12" ht="12.75" customHeight="1" x14ac:dyDescent="0.2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</row>
    <row r="105" spans="1:12" ht="12.75" customHeight="1" x14ac:dyDescent="0.2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</row>
    <row r="106" spans="1:12" ht="12.75" customHeight="1" x14ac:dyDescent="0.2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</row>
    <row r="107" spans="1:12" ht="12.75" customHeight="1" x14ac:dyDescent="0.2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</row>
    <row r="108" spans="1:12" ht="12.75" customHeight="1" x14ac:dyDescent="0.2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</row>
    <row r="109" spans="1:12" ht="12.75" customHeight="1" x14ac:dyDescent="0.2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</row>
    <row r="110" spans="1:12" ht="12.75" customHeight="1" x14ac:dyDescent="0.2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</row>
    <row r="111" spans="1:12" ht="12.75" customHeight="1" x14ac:dyDescent="0.2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</row>
    <row r="112" spans="1:12" ht="12.75" customHeight="1" x14ac:dyDescent="0.2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</row>
    <row r="113" spans="1:12" ht="12.75" customHeight="1" x14ac:dyDescent="0.2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</row>
    <row r="114" spans="1:12" ht="12.75" customHeight="1" x14ac:dyDescent="0.2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</row>
    <row r="115" spans="1:12" ht="12.75" customHeight="1" x14ac:dyDescent="0.2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</row>
    <row r="116" spans="1:12" ht="12.75" customHeight="1" x14ac:dyDescent="0.2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</row>
    <row r="117" spans="1:12" ht="12.75" customHeight="1" x14ac:dyDescent="0.2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</row>
    <row r="118" spans="1:12" ht="12.75" customHeight="1" x14ac:dyDescent="0.2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</row>
    <row r="119" spans="1:12" ht="12.75" customHeight="1" x14ac:dyDescent="0.2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</row>
    <row r="120" spans="1:12" ht="12.75" customHeight="1" x14ac:dyDescent="0.2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</row>
    <row r="121" spans="1:12" ht="12.75" customHeight="1" x14ac:dyDescent="0.2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</row>
    <row r="122" spans="1:12" ht="12.75" customHeight="1" x14ac:dyDescent="0.2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</row>
    <row r="123" spans="1:12" ht="12.75" customHeight="1" x14ac:dyDescent="0.2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</row>
    <row r="124" spans="1:12" ht="12.75" customHeight="1" x14ac:dyDescent="0.2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 x14ac:dyDescent="0.2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</row>
    <row r="126" spans="1:12" ht="12.75" customHeight="1" x14ac:dyDescent="0.2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</row>
    <row r="127" spans="1:12" ht="12.75" customHeight="1" x14ac:dyDescent="0.2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</row>
    <row r="128" spans="1:12" ht="12.75" customHeight="1" x14ac:dyDescent="0.2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</row>
    <row r="129" spans="1:12" ht="12.75" customHeight="1" x14ac:dyDescent="0.2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</row>
    <row r="130" spans="1:12" ht="12.75" customHeight="1" x14ac:dyDescent="0.2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</row>
    <row r="131" spans="1:12" ht="12.75" customHeight="1" x14ac:dyDescent="0.2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</row>
    <row r="132" spans="1:12" ht="12.75" customHeight="1" x14ac:dyDescent="0.2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</row>
    <row r="134" spans="1:12" ht="12.75" customHeight="1" x14ac:dyDescent="0.2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</row>
    <row r="135" spans="1:12" ht="12.75" customHeight="1" x14ac:dyDescent="0.2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</row>
    <row r="136" spans="1:12" ht="12.75" customHeight="1" x14ac:dyDescent="0.2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</row>
    <row r="137" spans="1:12" ht="12.75" customHeight="1" x14ac:dyDescent="0.2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</row>
    <row r="138" spans="1:12" ht="12.75" customHeight="1" x14ac:dyDescent="0.2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</row>
    <row r="139" spans="1:12" ht="12.75" customHeight="1" x14ac:dyDescent="0.2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</row>
    <row r="140" spans="1:12" ht="12.75" customHeight="1" x14ac:dyDescent="0.2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</row>
    <row r="141" spans="1:12" ht="12.75" customHeight="1" x14ac:dyDescent="0.2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</row>
    <row r="142" spans="1:12" ht="12.75" customHeight="1" x14ac:dyDescent="0.2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</row>
    <row r="143" spans="1:12" ht="12.75" customHeight="1" x14ac:dyDescent="0.2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</row>
    <row r="144" spans="1:12" ht="12.75" customHeight="1" x14ac:dyDescent="0.2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</row>
    <row r="145" spans="1:12" ht="12.75" customHeight="1" x14ac:dyDescent="0.2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</row>
    <row r="146" spans="1:12" ht="12.75" customHeight="1" x14ac:dyDescent="0.2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</row>
    <row r="147" spans="1:12" ht="12.75" customHeight="1" x14ac:dyDescent="0.2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</row>
    <row r="148" spans="1:12" ht="12.75" customHeight="1" x14ac:dyDescent="0.2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</row>
    <row r="149" spans="1:12" ht="12.75" customHeight="1" x14ac:dyDescent="0.2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</row>
    <row r="150" spans="1:12" ht="12.75" customHeight="1" x14ac:dyDescent="0.2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</row>
    <row r="151" spans="1:12" ht="12.75" customHeight="1" x14ac:dyDescent="0.2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</row>
    <row r="152" spans="1:12" ht="12.75" customHeight="1" x14ac:dyDescent="0.2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</row>
    <row r="153" spans="1:12" ht="12.75" customHeight="1" x14ac:dyDescent="0.2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</row>
    <row r="154" spans="1:12" ht="12.75" customHeight="1" x14ac:dyDescent="0.2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</row>
    <row r="155" spans="1:12" ht="12.75" customHeight="1" x14ac:dyDescent="0.2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</row>
    <row r="156" spans="1:12" ht="12.75" customHeight="1" x14ac:dyDescent="0.2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</row>
    <row r="157" spans="1:12" ht="12.75" customHeight="1" x14ac:dyDescent="0.2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</row>
    <row r="158" spans="1:12" ht="12.75" customHeight="1" x14ac:dyDescent="0.2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</row>
    <row r="159" spans="1:12" ht="12.75" customHeight="1" x14ac:dyDescent="0.2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</row>
    <row r="160" spans="1:12" ht="12.75" customHeight="1" x14ac:dyDescent="0.2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</row>
    <row r="161" spans="1:12" ht="12.75" customHeight="1" x14ac:dyDescent="0.2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</row>
    <row r="162" spans="1:12" ht="12.75" customHeight="1" x14ac:dyDescent="0.2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</row>
    <row r="163" spans="1:12" ht="12.75" customHeight="1" x14ac:dyDescent="0.2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</row>
    <row r="164" spans="1:12" ht="12.75" customHeight="1" x14ac:dyDescent="0.2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</row>
    <row r="165" spans="1:12" ht="12.75" customHeight="1" x14ac:dyDescent="0.2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</row>
    <row r="166" spans="1:12" ht="12.75" customHeight="1" x14ac:dyDescent="0.2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</row>
    <row r="167" spans="1:12" ht="12.75" customHeight="1" x14ac:dyDescent="0.2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</row>
    <row r="168" spans="1:12" ht="12.75" customHeight="1" x14ac:dyDescent="0.2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</row>
    <row r="169" spans="1:12" ht="12.75" customHeight="1" x14ac:dyDescent="0.2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</row>
    <row r="170" spans="1:12" ht="12.75" customHeight="1" x14ac:dyDescent="0.2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</row>
    <row r="171" spans="1:12" ht="12.75" customHeight="1" x14ac:dyDescent="0.2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</row>
    <row r="172" spans="1:12" ht="12.75" customHeight="1" x14ac:dyDescent="0.2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</row>
    <row r="173" spans="1:12" ht="12.75" customHeight="1" x14ac:dyDescent="0.2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</row>
    <row r="174" spans="1:12" ht="12.75" customHeight="1" x14ac:dyDescent="0.2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</row>
    <row r="175" spans="1:12" ht="12.75" customHeight="1" x14ac:dyDescent="0.2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</row>
    <row r="176" spans="1:12" ht="12.75" customHeight="1" x14ac:dyDescent="0.2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</row>
    <row r="177" spans="1:12" ht="12.75" customHeight="1" x14ac:dyDescent="0.2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</row>
    <row r="178" spans="1:12" ht="12.75" customHeight="1" x14ac:dyDescent="0.2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</row>
    <row r="179" spans="1:12" ht="12.75" customHeight="1" x14ac:dyDescent="0.2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</row>
    <row r="180" spans="1:12" ht="12.75" customHeight="1" x14ac:dyDescent="0.2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</row>
    <row r="181" spans="1:12" ht="12.75" customHeight="1" x14ac:dyDescent="0.2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</row>
    <row r="182" spans="1:12" ht="12.75" customHeight="1" x14ac:dyDescent="0.2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</row>
    <row r="183" spans="1:12" ht="12.75" customHeight="1" x14ac:dyDescent="0.2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</row>
    <row r="184" spans="1:12" ht="12.75" customHeight="1" x14ac:dyDescent="0.2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</row>
    <row r="185" spans="1:12" ht="12.75" customHeight="1" x14ac:dyDescent="0.2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</row>
    <row r="186" spans="1:12" ht="12.75" customHeight="1" x14ac:dyDescent="0.2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</row>
    <row r="187" spans="1:12" ht="12.75" customHeight="1" x14ac:dyDescent="0.2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</row>
    <row r="188" spans="1:12" ht="12.75" customHeight="1" x14ac:dyDescent="0.2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</row>
    <row r="189" spans="1:12" ht="12.75" customHeight="1" x14ac:dyDescent="0.2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</row>
    <row r="190" spans="1:12" ht="12.75" customHeight="1" x14ac:dyDescent="0.2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</row>
    <row r="191" spans="1:12" ht="12.75" customHeight="1" x14ac:dyDescent="0.2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</row>
    <row r="192" spans="1:12" ht="12.75" customHeight="1" x14ac:dyDescent="0.2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</row>
    <row r="193" spans="1:12" ht="12.75" customHeight="1" x14ac:dyDescent="0.2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</row>
    <row r="194" spans="1:12" ht="12.75" customHeight="1" x14ac:dyDescent="0.2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</row>
    <row r="195" spans="1:12" ht="12.75" customHeight="1" x14ac:dyDescent="0.2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</row>
    <row r="196" spans="1:12" ht="12.75" customHeight="1" x14ac:dyDescent="0.2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</row>
    <row r="197" spans="1:12" ht="12.75" customHeight="1" x14ac:dyDescent="0.2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</row>
    <row r="198" spans="1:12" ht="12.75" customHeight="1" x14ac:dyDescent="0.2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</row>
    <row r="199" spans="1:12" ht="12.75" customHeight="1" x14ac:dyDescent="0.2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</row>
    <row r="200" spans="1:12" ht="12.75" customHeight="1" x14ac:dyDescent="0.2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</row>
    <row r="201" spans="1:12" ht="12.75" customHeight="1" x14ac:dyDescent="0.2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</row>
    <row r="202" spans="1:12" ht="12.75" customHeight="1" x14ac:dyDescent="0.2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</row>
    <row r="203" spans="1:12" ht="12.75" customHeight="1" x14ac:dyDescent="0.2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</row>
    <row r="204" spans="1:12" ht="12.75" customHeight="1" x14ac:dyDescent="0.2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</row>
    <row r="205" spans="1:12" ht="12.75" customHeight="1" x14ac:dyDescent="0.2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</row>
    <row r="206" spans="1:12" ht="12.75" customHeight="1" x14ac:dyDescent="0.2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</row>
    <row r="207" spans="1:12" ht="12.75" customHeight="1" x14ac:dyDescent="0.2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</row>
    <row r="208" spans="1:12" ht="12.75" customHeight="1" x14ac:dyDescent="0.2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</row>
    <row r="209" spans="1:12" ht="12.75" customHeight="1" x14ac:dyDescent="0.2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</row>
    <row r="210" spans="1:12" ht="12.75" customHeight="1" x14ac:dyDescent="0.2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</row>
    <row r="211" spans="1:12" ht="12.75" customHeight="1" x14ac:dyDescent="0.2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</row>
    <row r="212" spans="1:12" ht="12.75" customHeight="1" x14ac:dyDescent="0.2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</row>
    <row r="213" spans="1:12" ht="12.75" customHeight="1" x14ac:dyDescent="0.2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</row>
    <row r="214" spans="1:12" ht="12.75" customHeight="1" x14ac:dyDescent="0.2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</row>
    <row r="215" spans="1:12" ht="12.75" customHeight="1" x14ac:dyDescent="0.2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</row>
    <row r="216" spans="1:12" ht="12.75" customHeight="1" x14ac:dyDescent="0.2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</row>
    <row r="217" spans="1:12" ht="12.75" customHeight="1" x14ac:dyDescent="0.2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</row>
    <row r="218" spans="1:12" ht="12.75" customHeight="1" x14ac:dyDescent="0.2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</row>
    <row r="219" spans="1:12" ht="12.75" customHeight="1" x14ac:dyDescent="0.2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</row>
    <row r="220" spans="1:12" ht="12.75" customHeight="1" x14ac:dyDescent="0.2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</row>
    <row r="221" spans="1:12" ht="12.75" customHeight="1" x14ac:dyDescent="0.2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</row>
    <row r="222" spans="1:12" ht="12.75" customHeight="1" x14ac:dyDescent="0.2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</row>
    <row r="223" spans="1:12" ht="12.75" customHeight="1" x14ac:dyDescent="0.2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</row>
    <row r="224" spans="1:12" ht="12.75" customHeight="1" x14ac:dyDescent="0.2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</row>
    <row r="225" spans="1:12" ht="12.75" customHeight="1" x14ac:dyDescent="0.2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</row>
    <row r="226" spans="1:12" ht="12.75" customHeight="1" x14ac:dyDescent="0.2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</row>
    <row r="227" spans="1:12" ht="12.75" customHeight="1" x14ac:dyDescent="0.2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</row>
    <row r="228" spans="1:12" ht="12.75" customHeight="1" x14ac:dyDescent="0.2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</row>
    <row r="229" spans="1:12" ht="12.75" customHeight="1" x14ac:dyDescent="0.2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</row>
    <row r="230" spans="1:12" ht="12.75" customHeight="1" x14ac:dyDescent="0.2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</row>
    <row r="231" spans="1:12" ht="12.75" customHeight="1" x14ac:dyDescent="0.2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</row>
    <row r="232" spans="1:12" ht="12.75" customHeight="1" x14ac:dyDescent="0.2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</row>
    <row r="233" spans="1:12" ht="12.75" customHeight="1" x14ac:dyDescent="0.2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 x14ac:dyDescent="0.2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</row>
    <row r="235" spans="1:12" ht="12.75" customHeight="1" x14ac:dyDescent="0.2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</row>
    <row r="236" spans="1:12" ht="12.75" customHeight="1" x14ac:dyDescent="0.2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</row>
    <row r="237" spans="1:12" ht="12.75" customHeight="1" x14ac:dyDescent="0.2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 x14ac:dyDescent="0.2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</row>
    <row r="239" spans="1:12" ht="12.75" customHeight="1" x14ac:dyDescent="0.2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</row>
    <row r="240" spans="1:12" ht="12.75" customHeight="1" x14ac:dyDescent="0.2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</row>
    <row r="241" spans="1:12" ht="12.75" customHeight="1" x14ac:dyDescent="0.2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</row>
    <row r="242" spans="1:12" ht="12.75" customHeight="1" x14ac:dyDescent="0.2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</row>
    <row r="243" spans="1:12" ht="12.75" customHeight="1" x14ac:dyDescent="0.2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</row>
    <row r="244" spans="1:12" ht="12.75" customHeight="1" x14ac:dyDescent="0.2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</row>
    <row r="245" spans="1:12" ht="12.75" customHeight="1" x14ac:dyDescent="0.2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</row>
    <row r="246" spans="1:12" ht="12.75" customHeight="1" x14ac:dyDescent="0.2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</row>
    <row r="247" spans="1:12" ht="12.75" customHeight="1" x14ac:dyDescent="0.2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</row>
    <row r="248" spans="1:12" ht="12.75" customHeight="1" x14ac:dyDescent="0.2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</row>
    <row r="249" spans="1:12" ht="12.75" customHeight="1" x14ac:dyDescent="0.2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</row>
    <row r="250" spans="1:12" ht="12.75" customHeight="1" x14ac:dyDescent="0.2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</row>
    <row r="251" spans="1:12" ht="12.75" customHeight="1" x14ac:dyDescent="0.2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</row>
    <row r="252" spans="1:12" ht="12.75" customHeight="1" x14ac:dyDescent="0.2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</row>
    <row r="253" spans="1:12" ht="12.75" customHeight="1" x14ac:dyDescent="0.2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</row>
    <row r="254" spans="1:12" ht="12.75" customHeight="1" x14ac:dyDescent="0.2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</row>
    <row r="255" spans="1:12" ht="12.75" customHeight="1" x14ac:dyDescent="0.2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</row>
    <row r="256" spans="1:12" ht="12.75" customHeight="1" x14ac:dyDescent="0.2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</row>
    <row r="257" spans="1:12" ht="12.75" customHeight="1" x14ac:dyDescent="0.2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</row>
    <row r="258" spans="1:12" ht="12.75" customHeight="1" x14ac:dyDescent="0.2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</row>
    <row r="259" spans="1:12" ht="12.75" customHeight="1" x14ac:dyDescent="0.2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</row>
    <row r="260" spans="1:12" ht="12.75" customHeight="1" x14ac:dyDescent="0.2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</row>
    <row r="261" spans="1:12" ht="12.75" customHeight="1" x14ac:dyDescent="0.2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</row>
    <row r="262" spans="1:12" ht="12.75" customHeight="1" x14ac:dyDescent="0.2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</row>
    <row r="263" spans="1:12" ht="12.75" customHeight="1" x14ac:dyDescent="0.2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</row>
    <row r="264" spans="1:12" ht="12.75" customHeight="1" x14ac:dyDescent="0.2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</row>
    <row r="265" spans="1:12" ht="12.75" customHeight="1" x14ac:dyDescent="0.2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</row>
    <row r="266" spans="1:12" ht="12.75" customHeight="1" x14ac:dyDescent="0.2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</row>
    <row r="267" spans="1:12" ht="12.75" customHeight="1" x14ac:dyDescent="0.2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</row>
    <row r="268" spans="1:12" ht="12.75" customHeight="1" x14ac:dyDescent="0.2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</row>
    <row r="269" spans="1:12" ht="12.75" customHeight="1" x14ac:dyDescent="0.2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</row>
    <row r="270" spans="1:12" ht="12.75" customHeight="1" x14ac:dyDescent="0.2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</row>
    <row r="271" spans="1:12" ht="12.75" customHeight="1" x14ac:dyDescent="0.2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</row>
    <row r="272" spans="1:12" ht="12.75" customHeight="1" x14ac:dyDescent="0.2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</row>
    <row r="273" spans="1:12" ht="12.75" customHeight="1" x14ac:dyDescent="0.2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</row>
    <row r="274" spans="1:12" ht="12.75" customHeight="1" x14ac:dyDescent="0.2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</row>
    <row r="275" spans="1:12" ht="12.75" customHeight="1" x14ac:dyDescent="0.2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</row>
    <row r="276" spans="1:12" ht="12.75" customHeight="1" x14ac:dyDescent="0.2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</row>
    <row r="277" spans="1:12" ht="12.75" customHeight="1" x14ac:dyDescent="0.2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</row>
    <row r="278" spans="1:12" ht="12.75" customHeight="1" x14ac:dyDescent="0.2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</row>
    <row r="279" spans="1:12" ht="12.75" customHeight="1" x14ac:dyDescent="0.2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</row>
    <row r="280" spans="1:12" ht="12.75" customHeight="1" x14ac:dyDescent="0.2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</row>
    <row r="281" spans="1:12" ht="12.75" customHeight="1" x14ac:dyDescent="0.2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</row>
    <row r="282" spans="1:12" ht="12.75" customHeight="1" x14ac:dyDescent="0.2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</row>
    <row r="283" spans="1:12" ht="12.75" customHeight="1" x14ac:dyDescent="0.2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</row>
    <row r="284" spans="1:12" ht="12.75" customHeight="1" x14ac:dyDescent="0.2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</row>
    <row r="285" spans="1:12" ht="12.75" customHeight="1" x14ac:dyDescent="0.2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</row>
    <row r="286" spans="1:12" ht="12.75" customHeight="1" x14ac:dyDescent="0.2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</row>
    <row r="287" spans="1:12" ht="12.75" customHeight="1" x14ac:dyDescent="0.2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</row>
    <row r="288" spans="1:12" ht="12.75" customHeight="1" x14ac:dyDescent="0.2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</row>
    <row r="289" spans="1:12" ht="12.75" customHeight="1" x14ac:dyDescent="0.2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</row>
    <row r="290" spans="1:12" ht="12.75" customHeight="1" x14ac:dyDescent="0.2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</row>
    <row r="291" spans="1:12" ht="12.75" customHeight="1" x14ac:dyDescent="0.2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</row>
    <row r="292" spans="1:12" ht="12.75" customHeight="1" x14ac:dyDescent="0.2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</row>
    <row r="293" spans="1:12" ht="12.75" customHeight="1" x14ac:dyDescent="0.2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</row>
    <row r="294" spans="1:12" ht="12.75" customHeight="1" x14ac:dyDescent="0.2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</row>
    <row r="295" spans="1:12" ht="12.75" customHeight="1" x14ac:dyDescent="0.2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</row>
    <row r="296" spans="1:12" ht="12.75" customHeight="1" x14ac:dyDescent="0.2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</row>
    <row r="297" spans="1:12" ht="12.75" customHeight="1" x14ac:dyDescent="0.2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</row>
    <row r="298" spans="1:12" ht="12.75" customHeight="1" x14ac:dyDescent="0.2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</row>
    <row r="299" spans="1:12" ht="12.75" customHeight="1" x14ac:dyDescent="0.2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</row>
    <row r="300" spans="1:12" ht="12.75" customHeight="1" x14ac:dyDescent="0.2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</row>
    <row r="301" spans="1:12" ht="12.75" customHeight="1" x14ac:dyDescent="0.2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</row>
    <row r="302" spans="1:12" ht="12.75" customHeight="1" x14ac:dyDescent="0.2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</row>
    <row r="303" spans="1:12" ht="12.75" customHeight="1" x14ac:dyDescent="0.2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</row>
    <row r="304" spans="1:12" ht="12.75" customHeight="1" x14ac:dyDescent="0.2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</row>
    <row r="305" spans="1:12" ht="12.75" customHeight="1" x14ac:dyDescent="0.2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</row>
    <row r="306" spans="1:12" ht="12.75" customHeight="1" x14ac:dyDescent="0.2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</row>
    <row r="307" spans="1:12" ht="12.75" customHeight="1" x14ac:dyDescent="0.2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</row>
    <row r="308" spans="1:12" ht="12.75" customHeight="1" x14ac:dyDescent="0.2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</row>
    <row r="309" spans="1:12" ht="12.75" customHeight="1" x14ac:dyDescent="0.2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</row>
    <row r="310" spans="1:12" ht="12.75" customHeight="1" x14ac:dyDescent="0.2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</row>
    <row r="311" spans="1:12" ht="12.75" customHeight="1" x14ac:dyDescent="0.2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</row>
    <row r="312" spans="1:12" ht="12.75" customHeight="1" x14ac:dyDescent="0.2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</row>
    <row r="313" spans="1:12" ht="12.75" customHeight="1" x14ac:dyDescent="0.2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</row>
    <row r="314" spans="1:12" ht="12.75" customHeight="1" x14ac:dyDescent="0.2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</row>
    <row r="315" spans="1:12" ht="12.75" customHeight="1" x14ac:dyDescent="0.2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</row>
    <row r="316" spans="1:12" ht="12.75" customHeight="1" x14ac:dyDescent="0.2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</row>
    <row r="317" spans="1:12" ht="12.75" customHeight="1" x14ac:dyDescent="0.2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</row>
    <row r="318" spans="1:12" ht="12.75" customHeight="1" x14ac:dyDescent="0.2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</row>
    <row r="319" spans="1:12" ht="12.75" customHeight="1" x14ac:dyDescent="0.2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</row>
    <row r="320" spans="1:12" ht="12.75" customHeight="1" x14ac:dyDescent="0.2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</row>
    <row r="321" spans="1:12" ht="12.75" customHeight="1" x14ac:dyDescent="0.2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</row>
    <row r="322" spans="1:12" ht="12.75" customHeight="1" x14ac:dyDescent="0.2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</row>
    <row r="323" spans="1:12" ht="12.75" customHeight="1" x14ac:dyDescent="0.2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</row>
    <row r="324" spans="1:12" ht="12.75" customHeight="1" x14ac:dyDescent="0.2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</row>
    <row r="325" spans="1:12" ht="12.75" customHeight="1" x14ac:dyDescent="0.2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</row>
    <row r="326" spans="1:12" ht="12.75" customHeight="1" x14ac:dyDescent="0.2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</row>
    <row r="327" spans="1:12" ht="12.75" customHeight="1" x14ac:dyDescent="0.2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</row>
    <row r="328" spans="1:12" ht="12.75" customHeight="1" x14ac:dyDescent="0.2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</row>
    <row r="329" spans="1:12" ht="12.75" customHeight="1" x14ac:dyDescent="0.2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</row>
    <row r="330" spans="1:12" ht="12.75" customHeight="1" x14ac:dyDescent="0.2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</row>
    <row r="331" spans="1:12" ht="12.75" customHeight="1" x14ac:dyDescent="0.2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</row>
    <row r="332" spans="1:12" ht="12.75" customHeight="1" x14ac:dyDescent="0.2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</row>
    <row r="333" spans="1:12" ht="12.75" customHeight="1" x14ac:dyDescent="0.2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</row>
    <row r="334" spans="1:12" ht="12.75" customHeight="1" x14ac:dyDescent="0.2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</row>
    <row r="335" spans="1:12" ht="12.75" customHeight="1" x14ac:dyDescent="0.2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</row>
    <row r="336" spans="1:12" ht="12.75" customHeight="1" x14ac:dyDescent="0.2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</row>
    <row r="337" spans="1:12" ht="12.75" customHeight="1" x14ac:dyDescent="0.2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</row>
    <row r="338" spans="1:12" ht="12.75" customHeight="1" x14ac:dyDescent="0.2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</row>
    <row r="339" spans="1:12" ht="12.75" customHeight="1" x14ac:dyDescent="0.2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</row>
    <row r="340" spans="1:12" ht="12.75" customHeight="1" x14ac:dyDescent="0.2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</row>
    <row r="341" spans="1:12" ht="12.75" customHeight="1" x14ac:dyDescent="0.2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</row>
    <row r="342" spans="1:12" ht="12.75" customHeight="1" x14ac:dyDescent="0.2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</row>
    <row r="343" spans="1:12" ht="12.75" customHeight="1" x14ac:dyDescent="0.2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</row>
    <row r="344" spans="1:12" ht="12.75" customHeight="1" x14ac:dyDescent="0.2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</row>
    <row r="345" spans="1:12" ht="12.75" customHeight="1" x14ac:dyDescent="0.2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</row>
    <row r="346" spans="1:12" ht="12.75" customHeight="1" x14ac:dyDescent="0.2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</row>
    <row r="347" spans="1:12" ht="12.75" customHeight="1" x14ac:dyDescent="0.2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</row>
    <row r="348" spans="1:12" ht="12.75" customHeight="1" x14ac:dyDescent="0.2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</row>
    <row r="349" spans="1:12" ht="12.75" customHeight="1" x14ac:dyDescent="0.2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</row>
    <row r="350" spans="1:12" ht="12.75" customHeight="1" x14ac:dyDescent="0.2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</row>
    <row r="351" spans="1:12" ht="12.75" customHeight="1" x14ac:dyDescent="0.2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</row>
    <row r="352" spans="1:12" ht="12.75" customHeight="1" x14ac:dyDescent="0.2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</row>
    <row r="353" spans="1:12" ht="12.75" customHeight="1" x14ac:dyDescent="0.2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</row>
    <row r="354" spans="1:12" ht="12.75" customHeight="1" x14ac:dyDescent="0.2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</row>
    <row r="355" spans="1:12" ht="12.75" customHeight="1" x14ac:dyDescent="0.2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</row>
    <row r="356" spans="1:12" ht="12.75" customHeight="1" x14ac:dyDescent="0.2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</row>
    <row r="357" spans="1:12" ht="12.75" customHeight="1" x14ac:dyDescent="0.2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</row>
    <row r="358" spans="1:12" ht="12.75" customHeight="1" x14ac:dyDescent="0.2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</row>
    <row r="359" spans="1:12" ht="12.75" customHeight="1" x14ac:dyDescent="0.2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</row>
    <row r="360" spans="1:12" ht="12.75" customHeight="1" x14ac:dyDescent="0.2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</row>
    <row r="361" spans="1:12" ht="12.75" customHeight="1" x14ac:dyDescent="0.2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</row>
    <row r="362" spans="1:12" ht="12.75" customHeight="1" x14ac:dyDescent="0.2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</row>
    <row r="363" spans="1:12" ht="12.75" customHeight="1" x14ac:dyDescent="0.2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</row>
    <row r="364" spans="1:12" ht="12.75" customHeight="1" x14ac:dyDescent="0.2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</row>
    <row r="365" spans="1:12" ht="12.75" customHeight="1" x14ac:dyDescent="0.2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</row>
    <row r="366" spans="1:12" ht="12.75" customHeight="1" x14ac:dyDescent="0.2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</row>
    <row r="367" spans="1:12" ht="12.75" customHeight="1" x14ac:dyDescent="0.2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</row>
    <row r="368" spans="1:12" ht="12.75" customHeight="1" x14ac:dyDescent="0.2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</row>
    <row r="369" spans="1:12" ht="12.75" customHeight="1" x14ac:dyDescent="0.2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</row>
    <row r="370" spans="1:12" ht="12.75" customHeight="1" x14ac:dyDescent="0.2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</row>
    <row r="371" spans="1:12" ht="12.75" customHeight="1" x14ac:dyDescent="0.2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</row>
    <row r="372" spans="1:12" ht="12.75" customHeight="1" x14ac:dyDescent="0.2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</row>
    <row r="373" spans="1:12" ht="12.75" customHeight="1" x14ac:dyDescent="0.2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</row>
    <row r="374" spans="1:12" ht="12.75" customHeight="1" x14ac:dyDescent="0.2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</row>
    <row r="375" spans="1:12" ht="12.75" customHeight="1" x14ac:dyDescent="0.2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</row>
    <row r="376" spans="1:12" ht="12.75" customHeight="1" x14ac:dyDescent="0.2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</row>
    <row r="377" spans="1:12" ht="12.75" customHeight="1" x14ac:dyDescent="0.2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</row>
    <row r="378" spans="1:12" ht="12.75" customHeight="1" x14ac:dyDescent="0.2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</row>
    <row r="379" spans="1:12" ht="12.75" customHeight="1" x14ac:dyDescent="0.2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</row>
    <row r="380" spans="1:12" ht="12.75" customHeight="1" x14ac:dyDescent="0.2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</row>
    <row r="381" spans="1:12" ht="12.75" customHeight="1" x14ac:dyDescent="0.2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</row>
    <row r="382" spans="1:12" ht="12.75" customHeight="1" x14ac:dyDescent="0.2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</row>
    <row r="383" spans="1:12" ht="12.75" customHeight="1" x14ac:dyDescent="0.2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</row>
    <row r="384" spans="1:12" ht="12.75" customHeight="1" x14ac:dyDescent="0.2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</row>
    <row r="385" spans="1:12" ht="12.75" customHeight="1" x14ac:dyDescent="0.2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</row>
    <row r="386" spans="1:12" ht="12.75" customHeight="1" x14ac:dyDescent="0.2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</row>
    <row r="387" spans="1:12" ht="12.75" customHeight="1" x14ac:dyDescent="0.2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</row>
    <row r="388" spans="1:12" ht="12.75" customHeight="1" x14ac:dyDescent="0.2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</row>
    <row r="389" spans="1:12" ht="12.75" customHeight="1" x14ac:dyDescent="0.2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</row>
    <row r="390" spans="1:12" ht="12.75" customHeight="1" x14ac:dyDescent="0.2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</row>
    <row r="391" spans="1:12" ht="12.75" customHeight="1" x14ac:dyDescent="0.2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</row>
    <row r="392" spans="1:12" ht="12.75" customHeight="1" x14ac:dyDescent="0.2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</row>
    <row r="393" spans="1:12" ht="12.75" customHeight="1" x14ac:dyDescent="0.2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</row>
    <row r="394" spans="1:12" ht="12.75" customHeight="1" x14ac:dyDescent="0.2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</row>
    <row r="395" spans="1:12" ht="12.75" customHeight="1" x14ac:dyDescent="0.2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</row>
    <row r="396" spans="1:12" ht="12.75" customHeight="1" x14ac:dyDescent="0.2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</row>
    <row r="397" spans="1:12" ht="12.75" customHeight="1" x14ac:dyDescent="0.2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</row>
    <row r="398" spans="1:12" ht="12.75" customHeight="1" x14ac:dyDescent="0.2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</row>
    <row r="399" spans="1:12" ht="12.75" customHeight="1" x14ac:dyDescent="0.2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</row>
    <row r="400" spans="1:12" ht="12.75" customHeight="1" x14ac:dyDescent="0.2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</row>
    <row r="401" spans="1:12" ht="12.75" customHeight="1" x14ac:dyDescent="0.2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</row>
    <row r="402" spans="1:12" ht="12.75" customHeight="1" x14ac:dyDescent="0.2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</row>
    <row r="403" spans="1:12" ht="12.75" customHeight="1" x14ac:dyDescent="0.2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</row>
    <row r="404" spans="1:12" ht="12.75" customHeight="1" x14ac:dyDescent="0.2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</row>
    <row r="405" spans="1:12" ht="12.75" customHeight="1" x14ac:dyDescent="0.2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</row>
    <row r="406" spans="1:12" ht="12.75" customHeight="1" x14ac:dyDescent="0.2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</row>
    <row r="407" spans="1:12" ht="12.75" customHeight="1" x14ac:dyDescent="0.2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</row>
    <row r="408" spans="1:12" ht="12.75" customHeight="1" x14ac:dyDescent="0.2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</row>
    <row r="409" spans="1:12" ht="12.75" customHeight="1" x14ac:dyDescent="0.2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</row>
    <row r="410" spans="1:12" ht="12.75" customHeight="1" x14ac:dyDescent="0.2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</row>
    <row r="411" spans="1:12" ht="12.75" customHeight="1" x14ac:dyDescent="0.2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</row>
    <row r="412" spans="1:12" ht="12.75" customHeight="1" x14ac:dyDescent="0.2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</row>
    <row r="413" spans="1:12" ht="12.75" customHeight="1" x14ac:dyDescent="0.2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</row>
    <row r="414" spans="1:12" ht="12.75" customHeight="1" x14ac:dyDescent="0.2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 x14ac:dyDescent="0.2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</row>
    <row r="416" spans="1:12" ht="12.75" customHeight="1" x14ac:dyDescent="0.2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</row>
    <row r="417" spans="1:12" ht="12.75" customHeight="1" x14ac:dyDescent="0.2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</row>
    <row r="418" spans="1:12" ht="12.75" customHeight="1" x14ac:dyDescent="0.2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</row>
    <row r="419" spans="1:12" ht="12.75" customHeight="1" x14ac:dyDescent="0.2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</row>
    <row r="420" spans="1:12" ht="12.75" customHeight="1" x14ac:dyDescent="0.2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</row>
    <row r="421" spans="1:12" ht="12.75" customHeight="1" x14ac:dyDescent="0.2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</row>
    <row r="422" spans="1:12" ht="12.75" customHeight="1" x14ac:dyDescent="0.2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</row>
    <row r="423" spans="1:12" ht="12.75" customHeight="1" x14ac:dyDescent="0.2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</row>
    <row r="424" spans="1:12" ht="12.75" customHeight="1" x14ac:dyDescent="0.2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</row>
    <row r="425" spans="1:12" ht="12.75" customHeight="1" x14ac:dyDescent="0.2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</row>
    <row r="426" spans="1:12" ht="12.75" customHeight="1" x14ac:dyDescent="0.2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</row>
    <row r="427" spans="1:12" ht="12.75" customHeight="1" x14ac:dyDescent="0.2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 x14ac:dyDescent="0.2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</row>
    <row r="429" spans="1:12" ht="12.75" customHeight="1" x14ac:dyDescent="0.2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</row>
    <row r="430" spans="1:12" ht="12.75" customHeight="1" x14ac:dyDescent="0.2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</row>
    <row r="431" spans="1:12" ht="12.75" customHeight="1" x14ac:dyDescent="0.2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</row>
    <row r="432" spans="1:12" ht="12.75" customHeight="1" x14ac:dyDescent="0.2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</row>
    <row r="433" spans="1:12" ht="12.75" customHeight="1" x14ac:dyDescent="0.2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</row>
    <row r="434" spans="1:12" ht="12.75" customHeight="1" x14ac:dyDescent="0.2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</row>
    <row r="435" spans="1:12" ht="12.75" customHeight="1" x14ac:dyDescent="0.2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</row>
    <row r="436" spans="1:12" ht="12.75" customHeight="1" x14ac:dyDescent="0.2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</row>
    <row r="437" spans="1:12" ht="12.75" customHeight="1" x14ac:dyDescent="0.2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</row>
    <row r="438" spans="1:12" ht="12.75" customHeight="1" x14ac:dyDescent="0.2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</row>
    <row r="439" spans="1:12" ht="12.75" customHeight="1" x14ac:dyDescent="0.2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</row>
    <row r="440" spans="1:12" ht="12.75" customHeight="1" x14ac:dyDescent="0.2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</row>
    <row r="441" spans="1:12" ht="12.75" customHeight="1" x14ac:dyDescent="0.2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 x14ac:dyDescent="0.2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</row>
    <row r="443" spans="1:12" ht="12.75" customHeight="1" x14ac:dyDescent="0.2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</row>
    <row r="444" spans="1:12" ht="12.75" customHeight="1" x14ac:dyDescent="0.2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</row>
    <row r="445" spans="1:12" ht="12.75" customHeight="1" x14ac:dyDescent="0.2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</row>
    <row r="446" spans="1:12" ht="12.75" customHeight="1" x14ac:dyDescent="0.2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</row>
    <row r="447" spans="1:12" ht="12.75" customHeight="1" x14ac:dyDescent="0.2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</row>
    <row r="448" spans="1:12" ht="12.75" customHeight="1" x14ac:dyDescent="0.2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</row>
    <row r="449" spans="1:12" ht="12.75" customHeight="1" x14ac:dyDescent="0.2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</row>
    <row r="450" spans="1:12" ht="12.75" customHeight="1" x14ac:dyDescent="0.2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</row>
    <row r="451" spans="1:12" ht="12.75" customHeight="1" x14ac:dyDescent="0.2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</row>
    <row r="452" spans="1:12" ht="12.75" customHeight="1" x14ac:dyDescent="0.2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</row>
    <row r="453" spans="1:12" ht="12.75" customHeight="1" x14ac:dyDescent="0.2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</row>
    <row r="454" spans="1:12" ht="12.75" customHeight="1" x14ac:dyDescent="0.2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</row>
    <row r="455" spans="1:12" ht="12.75" customHeight="1" x14ac:dyDescent="0.2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</row>
    <row r="456" spans="1:12" ht="12.75" customHeight="1" x14ac:dyDescent="0.2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</row>
    <row r="457" spans="1:12" ht="12.75" customHeight="1" x14ac:dyDescent="0.2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</row>
    <row r="458" spans="1:12" ht="12.75" customHeight="1" x14ac:dyDescent="0.2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</row>
    <row r="459" spans="1:12" ht="12.75" customHeight="1" x14ac:dyDescent="0.2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</row>
    <row r="460" spans="1:12" ht="12.75" customHeight="1" x14ac:dyDescent="0.2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</row>
    <row r="461" spans="1:12" ht="12.75" customHeight="1" x14ac:dyDescent="0.2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</row>
    <row r="462" spans="1:12" ht="12.75" customHeight="1" x14ac:dyDescent="0.2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</row>
    <row r="463" spans="1:12" ht="12.75" customHeight="1" x14ac:dyDescent="0.2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</row>
    <row r="464" spans="1:12" ht="12.75" customHeight="1" x14ac:dyDescent="0.2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</row>
    <row r="465" spans="1:12" ht="12.75" customHeight="1" x14ac:dyDescent="0.2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</row>
    <row r="466" spans="1:12" ht="12.75" customHeight="1" x14ac:dyDescent="0.2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</row>
    <row r="467" spans="1:12" ht="12.75" customHeight="1" x14ac:dyDescent="0.2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</row>
    <row r="468" spans="1:12" ht="12.75" customHeight="1" x14ac:dyDescent="0.2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</row>
    <row r="469" spans="1:12" ht="12.75" customHeight="1" x14ac:dyDescent="0.2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</row>
    <row r="470" spans="1:12" ht="12.75" customHeight="1" x14ac:dyDescent="0.2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</row>
    <row r="471" spans="1:12" ht="12.75" customHeight="1" x14ac:dyDescent="0.2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</row>
    <row r="472" spans="1:12" ht="12.75" customHeight="1" x14ac:dyDescent="0.2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</row>
    <row r="473" spans="1:12" ht="12.75" customHeight="1" x14ac:dyDescent="0.2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</row>
    <row r="474" spans="1:12" ht="12.75" customHeight="1" x14ac:dyDescent="0.2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</row>
    <row r="475" spans="1:12" ht="12.75" customHeight="1" x14ac:dyDescent="0.2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</row>
    <row r="476" spans="1:12" ht="12.75" customHeight="1" x14ac:dyDescent="0.2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</row>
    <row r="477" spans="1:12" ht="12.75" customHeight="1" x14ac:dyDescent="0.2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</row>
    <row r="478" spans="1:12" ht="12.75" customHeight="1" x14ac:dyDescent="0.2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</row>
    <row r="479" spans="1:12" ht="12.75" customHeight="1" x14ac:dyDescent="0.2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</row>
    <row r="480" spans="1:12" ht="12.75" customHeight="1" x14ac:dyDescent="0.2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</row>
    <row r="481" spans="1:12" ht="12.75" customHeight="1" x14ac:dyDescent="0.2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</row>
    <row r="482" spans="1:12" ht="12.75" customHeight="1" x14ac:dyDescent="0.2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</row>
    <row r="483" spans="1:12" ht="12.75" customHeight="1" x14ac:dyDescent="0.2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</row>
    <row r="484" spans="1:12" ht="12.75" customHeight="1" x14ac:dyDescent="0.2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</row>
    <row r="485" spans="1:12" ht="12.75" customHeight="1" x14ac:dyDescent="0.2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</row>
    <row r="486" spans="1:12" ht="12.75" customHeight="1" x14ac:dyDescent="0.2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</row>
    <row r="487" spans="1:12" ht="12.75" customHeight="1" x14ac:dyDescent="0.2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</row>
    <row r="488" spans="1:12" ht="12.75" customHeight="1" x14ac:dyDescent="0.2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</row>
    <row r="489" spans="1:12" ht="12.75" customHeight="1" x14ac:dyDescent="0.2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</row>
    <row r="490" spans="1:12" ht="12.75" customHeight="1" x14ac:dyDescent="0.2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</row>
    <row r="491" spans="1:12" ht="12.75" customHeight="1" x14ac:dyDescent="0.2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</row>
    <row r="492" spans="1:12" ht="12.75" customHeight="1" x14ac:dyDescent="0.2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</row>
    <row r="493" spans="1:12" ht="12.75" customHeight="1" x14ac:dyDescent="0.2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</row>
    <row r="494" spans="1:12" ht="12.75" customHeight="1" x14ac:dyDescent="0.2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</row>
    <row r="495" spans="1:12" ht="12.75" customHeight="1" x14ac:dyDescent="0.2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</row>
    <row r="496" spans="1:12" ht="12.75" customHeight="1" x14ac:dyDescent="0.2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</row>
    <row r="497" spans="1:12" ht="12.75" customHeight="1" x14ac:dyDescent="0.2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</row>
    <row r="498" spans="1:12" ht="12.75" customHeight="1" x14ac:dyDescent="0.2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</row>
    <row r="499" spans="1:12" ht="12.75" customHeight="1" x14ac:dyDescent="0.2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</row>
    <row r="500" spans="1:12" ht="12.75" customHeight="1" x14ac:dyDescent="0.2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</row>
    <row r="501" spans="1:12" ht="12.75" customHeight="1" x14ac:dyDescent="0.2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</row>
    <row r="502" spans="1:12" ht="12.75" customHeight="1" x14ac:dyDescent="0.2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</row>
    <row r="503" spans="1:12" ht="12.75" customHeight="1" x14ac:dyDescent="0.2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</row>
    <row r="504" spans="1:12" ht="12.75" customHeight="1" x14ac:dyDescent="0.2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</row>
    <row r="505" spans="1:12" ht="12.75" customHeight="1" x14ac:dyDescent="0.2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</row>
    <row r="506" spans="1:12" ht="12.75" customHeight="1" x14ac:dyDescent="0.2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</row>
    <row r="507" spans="1:12" ht="12.75" customHeight="1" x14ac:dyDescent="0.2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</row>
    <row r="508" spans="1:12" ht="12.75" customHeight="1" x14ac:dyDescent="0.2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</row>
    <row r="509" spans="1:12" ht="12.75" customHeight="1" x14ac:dyDescent="0.2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</row>
    <row r="510" spans="1:12" ht="12.75" customHeight="1" x14ac:dyDescent="0.2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</row>
    <row r="511" spans="1:12" ht="12.75" customHeight="1" x14ac:dyDescent="0.2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</row>
    <row r="512" spans="1:12" ht="12.75" customHeight="1" x14ac:dyDescent="0.2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</row>
    <row r="513" spans="1:12" ht="12.75" customHeight="1" x14ac:dyDescent="0.2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</row>
    <row r="514" spans="1:12" ht="12.75" customHeight="1" x14ac:dyDescent="0.2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</row>
    <row r="515" spans="1:12" ht="12.75" customHeight="1" x14ac:dyDescent="0.2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</row>
    <row r="516" spans="1:12" ht="12.75" customHeight="1" x14ac:dyDescent="0.2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</row>
    <row r="517" spans="1:12" ht="12.75" customHeight="1" x14ac:dyDescent="0.2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</row>
    <row r="518" spans="1:12" ht="12.75" customHeight="1" x14ac:dyDescent="0.2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</row>
    <row r="519" spans="1:12" ht="12.75" customHeight="1" x14ac:dyDescent="0.2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</row>
    <row r="520" spans="1:12" ht="12.75" customHeight="1" x14ac:dyDescent="0.2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</row>
    <row r="521" spans="1:12" ht="12.75" customHeight="1" x14ac:dyDescent="0.2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</row>
    <row r="522" spans="1:12" ht="12.75" customHeight="1" x14ac:dyDescent="0.2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</row>
    <row r="523" spans="1:12" ht="12.75" customHeight="1" x14ac:dyDescent="0.2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</row>
    <row r="524" spans="1:12" ht="12.75" customHeight="1" x14ac:dyDescent="0.2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</row>
    <row r="525" spans="1:12" ht="12.75" customHeight="1" x14ac:dyDescent="0.2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</row>
    <row r="526" spans="1:12" ht="12.75" customHeight="1" x14ac:dyDescent="0.2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</row>
    <row r="527" spans="1:12" ht="12.75" customHeight="1" x14ac:dyDescent="0.2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</row>
    <row r="528" spans="1:12" ht="12.75" customHeight="1" x14ac:dyDescent="0.2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</row>
    <row r="529" spans="1:12" ht="12.75" customHeight="1" x14ac:dyDescent="0.2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</row>
    <row r="530" spans="1:12" ht="12.75" customHeight="1" x14ac:dyDescent="0.2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</row>
    <row r="531" spans="1:12" ht="12.75" customHeight="1" x14ac:dyDescent="0.2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</row>
    <row r="532" spans="1:12" ht="12.75" customHeight="1" x14ac:dyDescent="0.2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</row>
    <row r="533" spans="1:12" ht="12.75" customHeight="1" x14ac:dyDescent="0.2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</row>
    <row r="534" spans="1:12" ht="12.75" customHeight="1" x14ac:dyDescent="0.2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</row>
    <row r="535" spans="1:12" ht="12.75" customHeight="1" x14ac:dyDescent="0.2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</row>
    <row r="536" spans="1:12" ht="12.75" customHeight="1" x14ac:dyDescent="0.2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</row>
    <row r="537" spans="1:12" ht="12.75" customHeight="1" x14ac:dyDescent="0.2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</row>
    <row r="538" spans="1:12" ht="12.75" customHeight="1" x14ac:dyDescent="0.2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</row>
    <row r="539" spans="1:12" ht="12.75" customHeight="1" x14ac:dyDescent="0.2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</row>
    <row r="540" spans="1:12" ht="12.75" customHeight="1" x14ac:dyDescent="0.2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</row>
    <row r="541" spans="1:12" ht="12.75" customHeight="1" x14ac:dyDescent="0.2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</row>
    <row r="542" spans="1:12" ht="12.75" customHeight="1" x14ac:dyDescent="0.2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</row>
    <row r="543" spans="1:12" ht="12.75" customHeight="1" x14ac:dyDescent="0.2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</row>
    <row r="544" spans="1:12" ht="12.75" customHeight="1" x14ac:dyDescent="0.2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</row>
    <row r="545" spans="1:12" ht="12.75" customHeight="1" x14ac:dyDescent="0.2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</row>
    <row r="546" spans="1:12" ht="12.75" customHeight="1" x14ac:dyDescent="0.2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</row>
    <row r="547" spans="1:12" ht="12.75" customHeight="1" x14ac:dyDescent="0.2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</row>
    <row r="548" spans="1:12" ht="12.75" customHeight="1" x14ac:dyDescent="0.2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</row>
    <row r="549" spans="1:12" ht="12.75" customHeight="1" x14ac:dyDescent="0.2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</row>
    <row r="550" spans="1:12" ht="12.75" customHeight="1" x14ac:dyDescent="0.2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</row>
    <row r="551" spans="1:12" ht="12.75" customHeight="1" x14ac:dyDescent="0.2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</row>
    <row r="552" spans="1:12" ht="12.75" customHeight="1" x14ac:dyDescent="0.2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</row>
    <row r="553" spans="1:12" ht="12.75" customHeight="1" x14ac:dyDescent="0.2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</row>
    <row r="554" spans="1:12" ht="12.75" customHeight="1" x14ac:dyDescent="0.2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</row>
    <row r="555" spans="1:12" ht="12.75" customHeight="1" x14ac:dyDescent="0.2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</row>
    <row r="556" spans="1:12" ht="12.75" customHeight="1" x14ac:dyDescent="0.2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</row>
    <row r="557" spans="1:12" ht="12.75" customHeight="1" x14ac:dyDescent="0.2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</row>
    <row r="558" spans="1:12" ht="12.75" customHeight="1" x14ac:dyDescent="0.2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</row>
    <row r="559" spans="1:12" ht="12.75" customHeight="1" x14ac:dyDescent="0.2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 x14ac:dyDescent="0.2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</row>
    <row r="561" spans="1:12" ht="12.75" customHeight="1" x14ac:dyDescent="0.2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</row>
    <row r="562" spans="1:12" ht="12.75" customHeight="1" x14ac:dyDescent="0.2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</row>
    <row r="563" spans="1:12" ht="12.75" customHeight="1" x14ac:dyDescent="0.2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</row>
    <row r="564" spans="1:12" ht="12.75" customHeight="1" x14ac:dyDescent="0.2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</row>
    <row r="565" spans="1:12" ht="12.75" customHeight="1" x14ac:dyDescent="0.2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</row>
    <row r="566" spans="1:12" ht="12.75" customHeight="1" x14ac:dyDescent="0.2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</row>
    <row r="567" spans="1:12" ht="12.75" customHeight="1" x14ac:dyDescent="0.2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</row>
    <row r="568" spans="1:12" ht="12.75" customHeight="1" x14ac:dyDescent="0.2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</row>
    <row r="569" spans="1:12" ht="12.75" customHeight="1" x14ac:dyDescent="0.2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</row>
    <row r="570" spans="1:12" ht="12.75" customHeight="1" x14ac:dyDescent="0.2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</row>
    <row r="571" spans="1:12" ht="12.75" customHeight="1" x14ac:dyDescent="0.2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</row>
    <row r="572" spans="1:12" ht="12.75" customHeight="1" x14ac:dyDescent="0.2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 x14ac:dyDescent="0.2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</row>
    <row r="574" spans="1:12" ht="12.75" customHeight="1" x14ac:dyDescent="0.2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</row>
    <row r="575" spans="1:12" ht="12.75" customHeight="1" x14ac:dyDescent="0.2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</row>
    <row r="576" spans="1:12" ht="12.75" customHeight="1" x14ac:dyDescent="0.2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</row>
    <row r="577" spans="1:12" ht="12.75" customHeight="1" x14ac:dyDescent="0.2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</row>
    <row r="578" spans="1:12" ht="12.75" customHeight="1" x14ac:dyDescent="0.2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</row>
    <row r="579" spans="1:12" ht="12.75" customHeight="1" x14ac:dyDescent="0.2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</row>
    <row r="580" spans="1:12" ht="12.75" customHeight="1" x14ac:dyDescent="0.2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</row>
    <row r="581" spans="1:12" ht="12.75" customHeight="1" x14ac:dyDescent="0.2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</row>
    <row r="582" spans="1:12" ht="12.75" customHeight="1" x14ac:dyDescent="0.2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</row>
    <row r="583" spans="1:12" ht="12.75" customHeight="1" x14ac:dyDescent="0.2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</row>
    <row r="584" spans="1:12" ht="12.75" customHeight="1" x14ac:dyDescent="0.2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</row>
    <row r="585" spans="1:12" ht="12.75" customHeight="1" x14ac:dyDescent="0.2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</row>
    <row r="586" spans="1:12" ht="12.75" customHeight="1" x14ac:dyDescent="0.2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 x14ac:dyDescent="0.2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</row>
    <row r="588" spans="1:12" ht="12.75" customHeight="1" x14ac:dyDescent="0.2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</row>
    <row r="589" spans="1:12" ht="12.75" customHeight="1" x14ac:dyDescent="0.2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</row>
    <row r="590" spans="1:12" ht="12.75" customHeight="1" x14ac:dyDescent="0.2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</row>
    <row r="591" spans="1:12" ht="12.75" customHeight="1" x14ac:dyDescent="0.2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</row>
    <row r="592" spans="1:12" ht="12.75" customHeight="1" x14ac:dyDescent="0.2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</row>
    <row r="593" spans="1:12" ht="12.75" customHeight="1" x14ac:dyDescent="0.2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</row>
    <row r="594" spans="1:12" ht="12.75" customHeight="1" x14ac:dyDescent="0.2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</row>
    <row r="595" spans="1:12" ht="12.75" customHeight="1" x14ac:dyDescent="0.2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</row>
    <row r="596" spans="1:12" ht="12.75" customHeight="1" x14ac:dyDescent="0.2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</row>
    <row r="597" spans="1:12" ht="12.75" customHeight="1" x14ac:dyDescent="0.2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</row>
    <row r="598" spans="1:12" ht="12.75" customHeight="1" x14ac:dyDescent="0.2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</row>
    <row r="599" spans="1:12" ht="12.75" customHeight="1" x14ac:dyDescent="0.2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</row>
    <row r="600" spans="1:12" ht="12.75" customHeight="1" x14ac:dyDescent="0.2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</row>
    <row r="601" spans="1:12" ht="12.75" customHeight="1" x14ac:dyDescent="0.2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</row>
    <row r="602" spans="1:12" ht="12.75" customHeight="1" x14ac:dyDescent="0.2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</row>
    <row r="603" spans="1:12" ht="12.75" customHeight="1" x14ac:dyDescent="0.2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</row>
    <row r="604" spans="1:12" ht="12.75" customHeight="1" x14ac:dyDescent="0.2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</row>
    <row r="605" spans="1:12" ht="12.75" customHeight="1" x14ac:dyDescent="0.2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</row>
    <row r="606" spans="1:12" ht="12.75" customHeight="1" x14ac:dyDescent="0.2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</row>
    <row r="607" spans="1:12" ht="12.75" customHeight="1" x14ac:dyDescent="0.2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</row>
    <row r="608" spans="1:12" ht="12.75" customHeight="1" x14ac:dyDescent="0.2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</row>
    <row r="609" spans="1:12" ht="12.75" customHeight="1" x14ac:dyDescent="0.2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</row>
    <row r="610" spans="1:12" ht="12.75" customHeight="1" x14ac:dyDescent="0.2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</row>
    <row r="611" spans="1:12" ht="12.75" customHeight="1" x14ac:dyDescent="0.2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</row>
    <row r="612" spans="1:12" ht="12.75" customHeight="1" x14ac:dyDescent="0.2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</row>
    <row r="613" spans="1:12" ht="12.75" customHeight="1" x14ac:dyDescent="0.2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</row>
    <row r="614" spans="1:12" ht="12.75" customHeight="1" x14ac:dyDescent="0.2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</row>
    <row r="615" spans="1:12" ht="12.75" customHeight="1" x14ac:dyDescent="0.2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</row>
    <row r="616" spans="1:12" ht="12.75" customHeight="1" x14ac:dyDescent="0.2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</row>
    <row r="617" spans="1:12" ht="12.75" customHeight="1" x14ac:dyDescent="0.2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</row>
    <row r="618" spans="1:12" ht="12.75" customHeight="1" x14ac:dyDescent="0.2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</row>
    <row r="619" spans="1:12" ht="12.75" customHeight="1" x14ac:dyDescent="0.2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</row>
    <row r="620" spans="1:12" ht="12.75" customHeight="1" x14ac:dyDescent="0.2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</row>
    <row r="621" spans="1:12" ht="12.75" customHeight="1" x14ac:dyDescent="0.2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</row>
    <row r="622" spans="1:12" ht="12.75" customHeight="1" x14ac:dyDescent="0.2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</row>
    <row r="623" spans="1:12" ht="12.75" customHeight="1" x14ac:dyDescent="0.2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</row>
    <row r="624" spans="1:12" ht="12.75" customHeight="1" x14ac:dyDescent="0.2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</row>
    <row r="625" spans="1:12" ht="12.75" customHeight="1" x14ac:dyDescent="0.2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</row>
    <row r="626" spans="1:12" ht="12.75" customHeight="1" x14ac:dyDescent="0.2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</row>
    <row r="627" spans="1:12" ht="12.75" customHeight="1" x14ac:dyDescent="0.2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</row>
    <row r="628" spans="1:12" ht="12.75" customHeight="1" x14ac:dyDescent="0.2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</row>
    <row r="629" spans="1:12" ht="12.75" customHeight="1" x14ac:dyDescent="0.2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</row>
    <row r="630" spans="1:12" ht="12.75" customHeight="1" x14ac:dyDescent="0.2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</row>
    <row r="631" spans="1:12" ht="12.75" customHeight="1" x14ac:dyDescent="0.2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</row>
    <row r="632" spans="1:12" ht="12.75" customHeight="1" x14ac:dyDescent="0.2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</row>
    <row r="633" spans="1:12" ht="12.75" customHeight="1" x14ac:dyDescent="0.2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</row>
    <row r="634" spans="1:12" ht="12.75" customHeight="1" x14ac:dyDescent="0.2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</row>
    <row r="635" spans="1:12" ht="12.75" customHeight="1" x14ac:dyDescent="0.2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</row>
    <row r="636" spans="1:12" ht="12.75" customHeight="1" x14ac:dyDescent="0.2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</row>
    <row r="637" spans="1:12" ht="12.75" customHeight="1" x14ac:dyDescent="0.2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</row>
    <row r="638" spans="1:12" ht="12.75" customHeight="1" x14ac:dyDescent="0.2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</row>
    <row r="639" spans="1:12" ht="12.75" customHeight="1" x14ac:dyDescent="0.2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</row>
    <row r="640" spans="1:12" ht="12.75" customHeight="1" x14ac:dyDescent="0.2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</row>
    <row r="641" spans="1:12" ht="12.75" customHeight="1" x14ac:dyDescent="0.2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</row>
    <row r="642" spans="1:12" ht="12.75" customHeight="1" x14ac:dyDescent="0.2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</row>
    <row r="643" spans="1:12" ht="12.75" customHeight="1" x14ac:dyDescent="0.2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</row>
    <row r="644" spans="1:12" ht="12.75" customHeight="1" x14ac:dyDescent="0.2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</row>
    <row r="645" spans="1:12" ht="12.75" customHeight="1" x14ac:dyDescent="0.2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</row>
    <row r="646" spans="1:12" ht="12.75" customHeight="1" x14ac:dyDescent="0.2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</row>
    <row r="647" spans="1:12" ht="12.75" customHeight="1" x14ac:dyDescent="0.2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</row>
    <row r="648" spans="1:12" ht="12.75" customHeight="1" x14ac:dyDescent="0.2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</row>
    <row r="649" spans="1:12" ht="12.75" customHeight="1" x14ac:dyDescent="0.2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</row>
    <row r="650" spans="1:12" ht="12.75" customHeight="1" x14ac:dyDescent="0.2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</row>
    <row r="651" spans="1:12" ht="12.75" customHeight="1" x14ac:dyDescent="0.2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</row>
    <row r="652" spans="1:12" ht="12.75" customHeight="1" x14ac:dyDescent="0.2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</row>
    <row r="653" spans="1:12" ht="12.75" customHeight="1" x14ac:dyDescent="0.2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</row>
    <row r="654" spans="1:12" ht="12.75" customHeight="1" x14ac:dyDescent="0.2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</row>
    <row r="655" spans="1:12" ht="12.75" customHeight="1" x14ac:dyDescent="0.2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</row>
    <row r="656" spans="1:12" ht="12.75" customHeight="1" x14ac:dyDescent="0.2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</row>
    <row r="657" spans="1:12" ht="12.75" customHeight="1" x14ac:dyDescent="0.2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</row>
    <row r="658" spans="1:12" ht="12.75" customHeight="1" x14ac:dyDescent="0.2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</row>
    <row r="659" spans="1:12" ht="12.75" customHeight="1" x14ac:dyDescent="0.2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</row>
    <row r="660" spans="1:12" ht="12.75" customHeight="1" x14ac:dyDescent="0.2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</row>
    <row r="661" spans="1:12" ht="12.75" customHeight="1" x14ac:dyDescent="0.2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</row>
    <row r="662" spans="1:12" ht="12.75" customHeight="1" x14ac:dyDescent="0.2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</row>
    <row r="663" spans="1:12" ht="12.75" customHeight="1" x14ac:dyDescent="0.2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</row>
    <row r="664" spans="1:12" ht="12.75" customHeight="1" x14ac:dyDescent="0.2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</row>
    <row r="665" spans="1:12" ht="12.75" customHeight="1" x14ac:dyDescent="0.2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</row>
    <row r="666" spans="1:12" ht="12.75" customHeight="1" x14ac:dyDescent="0.2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</row>
    <row r="667" spans="1:12" ht="12.75" customHeight="1" x14ac:dyDescent="0.2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</row>
    <row r="668" spans="1:12" ht="12.75" customHeight="1" x14ac:dyDescent="0.2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</row>
    <row r="669" spans="1:12" ht="12.75" customHeight="1" x14ac:dyDescent="0.2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</row>
    <row r="670" spans="1:12" ht="12.75" customHeight="1" x14ac:dyDescent="0.2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</row>
    <row r="671" spans="1:12" ht="12.75" customHeight="1" x14ac:dyDescent="0.2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</row>
    <row r="672" spans="1:12" ht="12.75" customHeight="1" x14ac:dyDescent="0.2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</row>
    <row r="673" spans="1:12" ht="12.75" customHeight="1" x14ac:dyDescent="0.2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</row>
    <row r="674" spans="1:12" ht="12.75" customHeight="1" x14ac:dyDescent="0.2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</row>
    <row r="675" spans="1:12" ht="12.75" customHeight="1" x14ac:dyDescent="0.2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</row>
    <row r="676" spans="1:12" ht="12.75" customHeight="1" x14ac:dyDescent="0.2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</row>
    <row r="677" spans="1:12" ht="12.75" customHeight="1" x14ac:dyDescent="0.2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</row>
    <row r="678" spans="1:12" ht="12.75" customHeight="1" x14ac:dyDescent="0.2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</row>
    <row r="679" spans="1:12" ht="12.75" customHeight="1" x14ac:dyDescent="0.2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</row>
    <row r="680" spans="1:12" ht="12.75" customHeight="1" x14ac:dyDescent="0.2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</row>
    <row r="681" spans="1:12" ht="12.75" customHeight="1" x14ac:dyDescent="0.2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</row>
    <row r="682" spans="1:12" ht="12.75" customHeight="1" x14ac:dyDescent="0.2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</row>
    <row r="683" spans="1:12" ht="12.75" customHeight="1" x14ac:dyDescent="0.2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</row>
    <row r="684" spans="1:12" ht="12.75" customHeight="1" x14ac:dyDescent="0.2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</row>
    <row r="685" spans="1:12" ht="12.75" customHeight="1" x14ac:dyDescent="0.2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</row>
    <row r="686" spans="1:12" ht="12.75" customHeight="1" x14ac:dyDescent="0.2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</row>
    <row r="687" spans="1:12" ht="12.75" customHeight="1" x14ac:dyDescent="0.2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</row>
    <row r="688" spans="1:12" ht="12.75" customHeight="1" x14ac:dyDescent="0.2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</row>
    <row r="689" spans="1:12" ht="12.75" customHeight="1" x14ac:dyDescent="0.2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</row>
    <row r="690" spans="1:12" ht="12.75" customHeight="1" x14ac:dyDescent="0.2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</row>
    <row r="691" spans="1:12" ht="12.75" customHeight="1" x14ac:dyDescent="0.2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 x14ac:dyDescent="0.2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</row>
    <row r="693" spans="1:12" ht="12.75" customHeight="1" x14ac:dyDescent="0.2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</row>
    <row r="694" spans="1:12" ht="12.75" customHeight="1" x14ac:dyDescent="0.2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</row>
    <row r="695" spans="1:12" ht="12.75" customHeight="1" x14ac:dyDescent="0.2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</row>
    <row r="696" spans="1:12" ht="12.75" customHeight="1" x14ac:dyDescent="0.2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</row>
    <row r="697" spans="1:12" ht="12.75" customHeight="1" x14ac:dyDescent="0.2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</row>
    <row r="698" spans="1:12" ht="12.75" customHeight="1" x14ac:dyDescent="0.2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</row>
    <row r="699" spans="1:12" ht="12.75" customHeight="1" x14ac:dyDescent="0.2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</row>
    <row r="700" spans="1:12" ht="12.75" customHeight="1" x14ac:dyDescent="0.2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</row>
    <row r="701" spans="1:12" ht="12.75" customHeight="1" x14ac:dyDescent="0.2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</row>
    <row r="702" spans="1:12" ht="12.75" customHeight="1" x14ac:dyDescent="0.2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</row>
    <row r="703" spans="1:12" ht="12.75" customHeight="1" x14ac:dyDescent="0.2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</row>
    <row r="704" spans="1:12" ht="12.75" customHeight="1" x14ac:dyDescent="0.2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</row>
    <row r="705" spans="1:12" ht="12.75" customHeight="1" x14ac:dyDescent="0.2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</row>
    <row r="706" spans="1:12" ht="12.75" customHeight="1" x14ac:dyDescent="0.2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 x14ac:dyDescent="0.2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</row>
    <row r="708" spans="1:12" ht="12.75" customHeight="1" x14ac:dyDescent="0.2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</row>
    <row r="709" spans="1:12" ht="12.75" customHeight="1" x14ac:dyDescent="0.2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</row>
    <row r="710" spans="1:12" ht="12.75" customHeight="1" x14ac:dyDescent="0.2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</row>
    <row r="711" spans="1:12" ht="12.75" customHeight="1" x14ac:dyDescent="0.2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</row>
    <row r="712" spans="1:12" ht="12.75" customHeight="1" x14ac:dyDescent="0.2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</row>
    <row r="713" spans="1:12" ht="12.75" customHeight="1" x14ac:dyDescent="0.2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</row>
    <row r="714" spans="1:12" ht="12.75" customHeight="1" x14ac:dyDescent="0.2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</row>
    <row r="715" spans="1:12" ht="12.75" customHeight="1" x14ac:dyDescent="0.2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</row>
    <row r="716" spans="1:12" ht="12.75" customHeight="1" x14ac:dyDescent="0.2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</row>
    <row r="717" spans="1:12" ht="12.75" customHeight="1" x14ac:dyDescent="0.2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</row>
    <row r="718" spans="1:12" ht="12.75" customHeight="1" x14ac:dyDescent="0.2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</row>
    <row r="719" spans="1:12" ht="12.75" customHeight="1" x14ac:dyDescent="0.2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</row>
    <row r="720" spans="1:12" ht="12.75" customHeight="1" x14ac:dyDescent="0.2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</row>
    <row r="721" spans="1:12" ht="12.75" customHeight="1" x14ac:dyDescent="0.2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</row>
    <row r="722" spans="1:12" ht="12.75" customHeight="1" x14ac:dyDescent="0.2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</row>
    <row r="723" spans="1:12" ht="12.75" customHeight="1" x14ac:dyDescent="0.2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 x14ac:dyDescent="0.2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</row>
    <row r="725" spans="1:12" ht="12.75" customHeight="1" x14ac:dyDescent="0.2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</row>
    <row r="726" spans="1:12" ht="12.75" customHeight="1" x14ac:dyDescent="0.2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</row>
    <row r="727" spans="1:12" ht="12.75" customHeight="1" x14ac:dyDescent="0.2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</row>
    <row r="728" spans="1:12" ht="12.75" customHeight="1" x14ac:dyDescent="0.2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</row>
    <row r="729" spans="1:12" ht="12.75" customHeight="1" x14ac:dyDescent="0.2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</row>
    <row r="730" spans="1:12" ht="12.75" customHeight="1" x14ac:dyDescent="0.2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</row>
    <row r="731" spans="1:12" ht="12.75" customHeight="1" x14ac:dyDescent="0.2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</row>
    <row r="732" spans="1:12" ht="12.75" customHeight="1" x14ac:dyDescent="0.2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</row>
    <row r="733" spans="1:12" ht="12.75" customHeight="1" x14ac:dyDescent="0.2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</row>
    <row r="734" spans="1:12" ht="12.75" customHeight="1" x14ac:dyDescent="0.2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</row>
    <row r="735" spans="1:12" ht="12.75" customHeight="1" x14ac:dyDescent="0.2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</row>
    <row r="736" spans="1:12" ht="12.75" customHeight="1" x14ac:dyDescent="0.2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</row>
    <row r="737" spans="1:12" ht="12.75" customHeight="1" x14ac:dyDescent="0.2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</row>
    <row r="738" spans="1:12" ht="12.75" customHeight="1" x14ac:dyDescent="0.2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</row>
    <row r="739" spans="1:12" ht="12.75" customHeight="1" x14ac:dyDescent="0.2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</row>
    <row r="740" spans="1:12" ht="12.75" customHeight="1" x14ac:dyDescent="0.2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</row>
    <row r="741" spans="1:12" ht="12.75" customHeight="1" x14ac:dyDescent="0.2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</row>
    <row r="742" spans="1:12" ht="12.75" customHeight="1" x14ac:dyDescent="0.2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</row>
    <row r="743" spans="1:12" ht="12.75" customHeight="1" x14ac:dyDescent="0.2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</row>
    <row r="744" spans="1:12" ht="12.75" customHeight="1" x14ac:dyDescent="0.2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</row>
    <row r="745" spans="1:12" ht="12.75" customHeight="1" x14ac:dyDescent="0.2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</row>
    <row r="746" spans="1:12" ht="12.75" customHeight="1" x14ac:dyDescent="0.2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</row>
    <row r="747" spans="1:12" ht="12.75" customHeight="1" x14ac:dyDescent="0.2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</row>
    <row r="748" spans="1:12" ht="12.75" customHeight="1" x14ac:dyDescent="0.2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</row>
    <row r="749" spans="1:12" ht="12.75" customHeight="1" x14ac:dyDescent="0.2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</row>
    <row r="750" spans="1:12" ht="12.75" customHeight="1" x14ac:dyDescent="0.2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</row>
    <row r="751" spans="1:12" ht="12.75" customHeight="1" x14ac:dyDescent="0.2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</row>
    <row r="752" spans="1:12" ht="12.75" customHeight="1" x14ac:dyDescent="0.2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</row>
    <row r="753" spans="1:12" ht="12.75" customHeight="1" x14ac:dyDescent="0.2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</row>
    <row r="754" spans="1:12" ht="12.75" customHeight="1" x14ac:dyDescent="0.2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</row>
    <row r="755" spans="1:12" ht="12.75" customHeight="1" x14ac:dyDescent="0.2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</row>
    <row r="756" spans="1:12" ht="12.75" customHeight="1" x14ac:dyDescent="0.2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</row>
    <row r="757" spans="1:12" ht="12.75" customHeight="1" x14ac:dyDescent="0.2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</row>
    <row r="758" spans="1:12" ht="12.75" customHeight="1" x14ac:dyDescent="0.2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</row>
    <row r="759" spans="1:12" ht="12.75" customHeight="1" x14ac:dyDescent="0.2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</row>
    <row r="760" spans="1:12" ht="12.75" customHeight="1" x14ac:dyDescent="0.2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</row>
    <row r="761" spans="1:12" ht="12.75" customHeight="1" x14ac:dyDescent="0.2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</row>
    <row r="762" spans="1:12" ht="12.75" customHeight="1" x14ac:dyDescent="0.2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</row>
    <row r="763" spans="1:12" ht="12.75" customHeight="1" x14ac:dyDescent="0.2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</row>
    <row r="764" spans="1:12" ht="12.75" customHeight="1" x14ac:dyDescent="0.2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</row>
    <row r="765" spans="1:12" ht="12.75" customHeight="1" x14ac:dyDescent="0.2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</row>
    <row r="766" spans="1:12" ht="12.75" customHeight="1" x14ac:dyDescent="0.2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</row>
    <row r="767" spans="1:12" ht="12.75" customHeight="1" x14ac:dyDescent="0.2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</row>
    <row r="768" spans="1:12" ht="12.75" customHeight="1" x14ac:dyDescent="0.2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</row>
    <row r="769" spans="1:12" ht="12.75" customHeight="1" x14ac:dyDescent="0.2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</row>
    <row r="770" spans="1:12" ht="12.75" customHeight="1" x14ac:dyDescent="0.2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</row>
    <row r="771" spans="1:12" ht="12.75" customHeight="1" x14ac:dyDescent="0.2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</row>
    <row r="772" spans="1:12" ht="12.75" customHeight="1" x14ac:dyDescent="0.2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</row>
    <row r="773" spans="1:12" ht="12.75" customHeight="1" x14ac:dyDescent="0.2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</row>
    <row r="774" spans="1:12" ht="12.75" customHeight="1" x14ac:dyDescent="0.2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</row>
    <row r="775" spans="1:12" ht="12.75" customHeight="1" x14ac:dyDescent="0.2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</row>
    <row r="776" spans="1:12" ht="12.75" customHeight="1" x14ac:dyDescent="0.2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</row>
    <row r="777" spans="1:12" ht="12.75" customHeight="1" x14ac:dyDescent="0.2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</row>
    <row r="778" spans="1:12" ht="12.75" customHeight="1" x14ac:dyDescent="0.2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</row>
    <row r="779" spans="1:12" ht="12.75" customHeight="1" x14ac:dyDescent="0.2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</row>
    <row r="780" spans="1:12" ht="12.75" customHeight="1" x14ac:dyDescent="0.2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</row>
    <row r="781" spans="1:12" ht="12.75" customHeight="1" x14ac:dyDescent="0.2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</row>
    <row r="782" spans="1:12" ht="12.75" customHeight="1" x14ac:dyDescent="0.2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</row>
    <row r="783" spans="1:12" ht="12.75" customHeight="1" x14ac:dyDescent="0.2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</row>
    <row r="784" spans="1:12" ht="12.75" customHeight="1" x14ac:dyDescent="0.2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</row>
    <row r="785" spans="1:12" ht="12.75" customHeight="1" x14ac:dyDescent="0.2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</row>
    <row r="786" spans="1:12" ht="12.75" customHeight="1" x14ac:dyDescent="0.2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</row>
    <row r="787" spans="1:12" ht="12.75" customHeight="1" x14ac:dyDescent="0.2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</row>
    <row r="788" spans="1:12" ht="12.75" customHeight="1" x14ac:dyDescent="0.2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</row>
    <row r="789" spans="1:12" ht="12.75" customHeight="1" x14ac:dyDescent="0.2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</row>
    <row r="790" spans="1:12" ht="12.75" customHeight="1" x14ac:dyDescent="0.2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</row>
    <row r="791" spans="1:12" ht="12.75" customHeight="1" x14ac:dyDescent="0.2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</row>
    <row r="792" spans="1:12" ht="12.75" customHeight="1" x14ac:dyDescent="0.2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</row>
    <row r="793" spans="1:12" ht="12.75" customHeight="1" x14ac:dyDescent="0.2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</row>
    <row r="794" spans="1:12" ht="12.75" customHeight="1" x14ac:dyDescent="0.2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</row>
    <row r="795" spans="1:12" ht="12.75" customHeight="1" x14ac:dyDescent="0.2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</row>
    <row r="796" spans="1:12" ht="12.75" customHeight="1" x14ac:dyDescent="0.2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</row>
    <row r="797" spans="1:12" ht="12.75" customHeight="1" x14ac:dyDescent="0.2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</row>
    <row r="798" spans="1:12" ht="12.75" customHeight="1" x14ac:dyDescent="0.2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</row>
    <row r="799" spans="1:12" ht="12.75" customHeight="1" x14ac:dyDescent="0.2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</row>
    <row r="800" spans="1:12" ht="12.75" customHeight="1" x14ac:dyDescent="0.2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</row>
    <row r="801" spans="1:12" ht="12.75" customHeight="1" x14ac:dyDescent="0.2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</row>
    <row r="802" spans="1:12" ht="12.75" customHeight="1" x14ac:dyDescent="0.2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</row>
    <row r="803" spans="1:12" ht="12.75" customHeight="1" x14ac:dyDescent="0.2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</row>
    <row r="804" spans="1:12" ht="12.75" customHeight="1" x14ac:dyDescent="0.2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</row>
    <row r="805" spans="1:12" ht="12.75" customHeight="1" x14ac:dyDescent="0.2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</row>
    <row r="806" spans="1:12" ht="12.75" customHeight="1" x14ac:dyDescent="0.2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</row>
    <row r="807" spans="1:12" ht="12.75" customHeight="1" x14ac:dyDescent="0.2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</row>
    <row r="808" spans="1:12" ht="12.75" customHeight="1" x14ac:dyDescent="0.2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</row>
    <row r="809" spans="1:12" ht="12.75" customHeight="1" x14ac:dyDescent="0.2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</row>
    <row r="810" spans="1:12" ht="12.75" customHeight="1" x14ac:dyDescent="0.2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</row>
    <row r="811" spans="1:12" ht="12.75" customHeight="1" x14ac:dyDescent="0.2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</row>
    <row r="812" spans="1:12" ht="12.75" customHeight="1" x14ac:dyDescent="0.2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</row>
    <row r="813" spans="1:12" ht="12.75" customHeight="1" x14ac:dyDescent="0.2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</row>
    <row r="814" spans="1:12" ht="12.75" customHeight="1" x14ac:dyDescent="0.2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</row>
    <row r="815" spans="1:12" ht="12.75" customHeight="1" x14ac:dyDescent="0.2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</row>
    <row r="816" spans="1:12" ht="12.75" customHeight="1" x14ac:dyDescent="0.2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</row>
    <row r="817" spans="1:12" ht="12.75" customHeight="1" x14ac:dyDescent="0.2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</row>
    <row r="818" spans="1:12" ht="12.75" customHeight="1" x14ac:dyDescent="0.2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</row>
    <row r="819" spans="1:12" ht="12.75" customHeight="1" x14ac:dyDescent="0.2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</row>
    <row r="820" spans="1:12" ht="12.75" customHeight="1" x14ac:dyDescent="0.2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</row>
    <row r="821" spans="1:12" ht="12.75" customHeight="1" x14ac:dyDescent="0.2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</row>
    <row r="822" spans="1:12" ht="12.75" customHeight="1" x14ac:dyDescent="0.2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</row>
    <row r="823" spans="1:12" ht="12.75" customHeight="1" x14ac:dyDescent="0.2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</row>
    <row r="824" spans="1:12" ht="12.75" customHeight="1" x14ac:dyDescent="0.2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</row>
    <row r="825" spans="1:12" ht="12.75" customHeight="1" x14ac:dyDescent="0.2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</row>
    <row r="826" spans="1:12" ht="12.75" customHeight="1" x14ac:dyDescent="0.2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</row>
    <row r="827" spans="1:12" ht="12.75" customHeight="1" x14ac:dyDescent="0.2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</row>
    <row r="828" spans="1:12" ht="12.75" customHeight="1" x14ac:dyDescent="0.2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</row>
    <row r="829" spans="1:12" ht="12.75" customHeight="1" x14ac:dyDescent="0.2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</row>
    <row r="830" spans="1:12" ht="12.75" customHeight="1" x14ac:dyDescent="0.2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</row>
    <row r="831" spans="1:12" ht="12.75" customHeight="1" x14ac:dyDescent="0.2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</row>
    <row r="832" spans="1:12" ht="12.75" customHeight="1" x14ac:dyDescent="0.2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</row>
    <row r="833" spans="1:12" ht="12.75" customHeight="1" x14ac:dyDescent="0.2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</row>
    <row r="834" spans="1:12" ht="12.75" customHeight="1" x14ac:dyDescent="0.2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</row>
    <row r="835" spans="1:12" ht="12.75" customHeight="1" x14ac:dyDescent="0.2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</row>
    <row r="836" spans="1:12" ht="12.75" customHeight="1" x14ac:dyDescent="0.2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</row>
    <row r="837" spans="1:12" ht="12.75" customHeight="1" x14ac:dyDescent="0.2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</row>
    <row r="838" spans="1:12" ht="12.75" customHeight="1" x14ac:dyDescent="0.2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</row>
    <row r="839" spans="1:12" ht="12.75" customHeight="1" x14ac:dyDescent="0.2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</row>
    <row r="840" spans="1:12" ht="12.75" customHeight="1" x14ac:dyDescent="0.2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</row>
    <row r="841" spans="1:12" ht="12.75" customHeight="1" x14ac:dyDescent="0.2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</row>
    <row r="842" spans="1:12" ht="12.75" customHeight="1" x14ac:dyDescent="0.2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</row>
    <row r="843" spans="1:12" ht="12.75" customHeight="1" x14ac:dyDescent="0.2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</row>
    <row r="844" spans="1:12" ht="12.75" customHeight="1" x14ac:dyDescent="0.2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</row>
    <row r="845" spans="1:12" ht="12.75" customHeight="1" x14ac:dyDescent="0.2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</row>
    <row r="846" spans="1:12" ht="12.75" customHeight="1" x14ac:dyDescent="0.2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</row>
    <row r="847" spans="1:12" ht="12.75" customHeight="1" x14ac:dyDescent="0.2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</row>
    <row r="848" spans="1:12" ht="12.75" customHeight="1" x14ac:dyDescent="0.2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</row>
    <row r="849" spans="1:12" ht="12.75" customHeight="1" x14ac:dyDescent="0.2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</row>
    <row r="850" spans="1:12" ht="12.75" customHeight="1" x14ac:dyDescent="0.2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</row>
    <row r="851" spans="1:12" ht="12.75" customHeight="1" x14ac:dyDescent="0.2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</row>
    <row r="852" spans="1:12" ht="12.75" customHeight="1" x14ac:dyDescent="0.2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</row>
    <row r="853" spans="1:12" ht="12.75" customHeight="1" x14ac:dyDescent="0.2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</row>
    <row r="854" spans="1:12" ht="12.75" customHeight="1" x14ac:dyDescent="0.2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</row>
    <row r="855" spans="1:12" ht="12.75" customHeight="1" x14ac:dyDescent="0.2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</row>
    <row r="856" spans="1:12" ht="12.75" customHeight="1" x14ac:dyDescent="0.2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</row>
    <row r="857" spans="1:12" ht="12.75" customHeight="1" x14ac:dyDescent="0.2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</row>
    <row r="858" spans="1:12" ht="12.75" customHeight="1" x14ac:dyDescent="0.2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</row>
    <row r="859" spans="1:12" ht="12.75" customHeight="1" x14ac:dyDescent="0.2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</row>
    <row r="860" spans="1:12" ht="12.75" customHeight="1" x14ac:dyDescent="0.2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</row>
    <row r="861" spans="1:12" ht="12.75" customHeight="1" x14ac:dyDescent="0.2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</row>
    <row r="862" spans="1:12" ht="12.75" customHeight="1" x14ac:dyDescent="0.2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</row>
    <row r="863" spans="1:12" ht="12.75" customHeight="1" x14ac:dyDescent="0.2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</row>
    <row r="864" spans="1:12" ht="12.75" customHeight="1" x14ac:dyDescent="0.2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</row>
    <row r="865" spans="1:12" ht="12.75" customHeight="1" x14ac:dyDescent="0.2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</row>
    <row r="866" spans="1:12" ht="12.75" customHeight="1" x14ac:dyDescent="0.2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</row>
    <row r="867" spans="1:12" ht="12.75" customHeight="1" x14ac:dyDescent="0.2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</row>
    <row r="868" spans="1:12" ht="12.75" customHeight="1" x14ac:dyDescent="0.2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</row>
    <row r="869" spans="1:12" ht="12.75" customHeight="1" x14ac:dyDescent="0.2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</row>
    <row r="870" spans="1:12" ht="12.75" customHeight="1" x14ac:dyDescent="0.2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</row>
    <row r="871" spans="1:12" ht="12.75" customHeight="1" x14ac:dyDescent="0.2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</row>
    <row r="872" spans="1:12" ht="12.75" customHeight="1" x14ac:dyDescent="0.2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</row>
    <row r="873" spans="1:12" ht="12.75" customHeight="1" x14ac:dyDescent="0.2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</row>
    <row r="874" spans="1:12" ht="12.75" customHeight="1" x14ac:dyDescent="0.2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</row>
    <row r="875" spans="1:12" ht="12.75" customHeight="1" x14ac:dyDescent="0.2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</row>
    <row r="876" spans="1:12" ht="12.75" customHeight="1" x14ac:dyDescent="0.2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</row>
    <row r="877" spans="1:12" ht="12.75" customHeight="1" x14ac:dyDescent="0.2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</row>
    <row r="878" spans="1:12" ht="12.75" customHeight="1" x14ac:dyDescent="0.2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</row>
    <row r="879" spans="1:12" ht="12.75" customHeight="1" x14ac:dyDescent="0.2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</row>
    <row r="880" spans="1:12" ht="12.75" customHeight="1" x14ac:dyDescent="0.2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</row>
    <row r="881" spans="1:12" ht="12.75" customHeight="1" x14ac:dyDescent="0.2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</row>
    <row r="882" spans="1:12" ht="12.75" customHeight="1" x14ac:dyDescent="0.2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</row>
    <row r="883" spans="1:12" ht="12.75" customHeight="1" x14ac:dyDescent="0.2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</row>
    <row r="884" spans="1:12" ht="12.75" customHeight="1" x14ac:dyDescent="0.2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</row>
    <row r="885" spans="1:12" ht="12.75" customHeight="1" x14ac:dyDescent="0.2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</row>
    <row r="886" spans="1:12" ht="12.75" customHeight="1" x14ac:dyDescent="0.2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</row>
    <row r="887" spans="1:12" ht="12.75" customHeight="1" x14ac:dyDescent="0.2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</row>
    <row r="888" spans="1:12" ht="12.75" customHeight="1" x14ac:dyDescent="0.2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</row>
    <row r="889" spans="1:12" ht="12.75" customHeight="1" x14ac:dyDescent="0.2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</row>
    <row r="890" spans="1:12" ht="12.75" customHeight="1" x14ac:dyDescent="0.2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</row>
    <row r="891" spans="1:12" ht="12.75" customHeight="1" x14ac:dyDescent="0.2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</row>
    <row r="892" spans="1:12" ht="12.75" customHeight="1" x14ac:dyDescent="0.2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</row>
    <row r="893" spans="1:12" ht="12.75" customHeight="1" x14ac:dyDescent="0.2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</row>
    <row r="894" spans="1:12" ht="12.75" customHeight="1" x14ac:dyDescent="0.2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</row>
    <row r="895" spans="1:12" ht="12.75" customHeight="1" x14ac:dyDescent="0.2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</row>
    <row r="896" spans="1:12" ht="12.75" customHeight="1" x14ac:dyDescent="0.2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</row>
    <row r="897" spans="1:12" ht="12.75" customHeight="1" x14ac:dyDescent="0.2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</row>
    <row r="898" spans="1:12" ht="12.75" customHeight="1" x14ac:dyDescent="0.2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</row>
    <row r="899" spans="1:12" ht="12.75" customHeight="1" x14ac:dyDescent="0.2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</row>
    <row r="900" spans="1:12" ht="12.75" customHeight="1" x14ac:dyDescent="0.2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</row>
    <row r="901" spans="1:12" ht="12.75" customHeight="1" x14ac:dyDescent="0.2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</row>
    <row r="902" spans="1:12" ht="12.75" customHeight="1" x14ac:dyDescent="0.2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</row>
    <row r="903" spans="1:12" ht="12.75" customHeight="1" x14ac:dyDescent="0.2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</row>
    <row r="904" spans="1:12" ht="12.75" customHeight="1" x14ac:dyDescent="0.2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</row>
    <row r="905" spans="1:12" ht="12.75" customHeight="1" x14ac:dyDescent="0.2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</row>
    <row r="906" spans="1:12" ht="12.75" customHeight="1" x14ac:dyDescent="0.2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</row>
    <row r="907" spans="1:12" ht="12.75" customHeight="1" x14ac:dyDescent="0.2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</row>
    <row r="908" spans="1:12" ht="12.75" customHeight="1" x14ac:dyDescent="0.2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</row>
    <row r="909" spans="1:12" ht="12.75" customHeight="1" x14ac:dyDescent="0.2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</row>
    <row r="910" spans="1:12" ht="12.75" customHeight="1" x14ac:dyDescent="0.2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</row>
    <row r="911" spans="1:12" ht="12.75" customHeight="1" x14ac:dyDescent="0.2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</row>
    <row r="912" spans="1:12" ht="12.75" customHeight="1" x14ac:dyDescent="0.2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</row>
    <row r="913" spans="1:12" ht="12.75" customHeight="1" x14ac:dyDescent="0.2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</row>
    <row r="914" spans="1:12" ht="12.75" customHeight="1" x14ac:dyDescent="0.2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</row>
    <row r="915" spans="1:12" ht="12.75" customHeight="1" x14ac:dyDescent="0.2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</row>
    <row r="916" spans="1:12" ht="12.75" customHeight="1" x14ac:dyDescent="0.2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</row>
    <row r="917" spans="1:12" ht="12.75" customHeight="1" x14ac:dyDescent="0.2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</row>
    <row r="918" spans="1:12" ht="12.75" customHeight="1" x14ac:dyDescent="0.2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</row>
    <row r="919" spans="1:12" ht="12.75" customHeight="1" x14ac:dyDescent="0.2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</row>
    <row r="920" spans="1:12" ht="12.75" customHeight="1" x14ac:dyDescent="0.2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</row>
    <row r="921" spans="1:12" ht="12.75" customHeight="1" x14ac:dyDescent="0.2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</row>
    <row r="922" spans="1:12" ht="12.75" customHeight="1" x14ac:dyDescent="0.2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</row>
    <row r="923" spans="1:12" ht="12.75" customHeight="1" x14ac:dyDescent="0.2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</row>
    <row r="924" spans="1:12" ht="12.75" customHeight="1" x14ac:dyDescent="0.2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</row>
    <row r="925" spans="1:12" ht="12.75" customHeight="1" x14ac:dyDescent="0.2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</row>
    <row r="926" spans="1:12" ht="12.75" customHeight="1" x14ac:dyDescent="0.2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</row>
    <row r="927" spans="1:12" ht="12.75" customHeight="1" x14ac:dyDescent="0.2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</row>
    <row r="928" spans="1:12" ht="12.75" customHeight="1" x14ac:dyDescent="0.2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</row>
    <row r="929" spans="1:12" ht="12.75" customHeight="1" x14ac:dyDescent="0.2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</row>
    <row r="930" spans="1:12" ht="12.75" customHeight="1" x14ac:dyDescent="0.2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</row>
    <row r="931" spans="1:12" ht="12.75" customHeight="1" x14ac:dyDescent="0.2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</row>
    <row r="932" spans="1:12" ht="12.75" customHeight="1" x14ac:dyDescent="0.2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</row>
    <row r="933" spans="1:12" ht="12.75" customHeight="1" x14ac:dyDescent="0.2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</row>
    <row r="934" spans="1:12" ht="12.75" customHeight="1" x14ac:dyDescent="0.2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</row>
    <row r="935" spans="1:12" ht="12.75" customHeight="1" x14ac:dyDescent="0.2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</row>
    <row r="936" spans="1:12" ht="12.75" customHeight="1" x14ac:dyDescent="0.2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</row>
    <row r="937" spans="1:12" ht="12.75" customHeight="1" x14ac:dyDescent="0.2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</row>
    <row r="938" spans="1:12" ht="12.75" customHeight="1" x14ac:dyDescent="0.2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</row>
    <row r="939" spans="1:12" ht="12.75" customHeight="1" x14ac:dyDescent="0.2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</row>
    <row r="940" spans="1:12" ht="12.75" customHeight="1" x14ac:dyDescent="0.2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</row>
    <row r="941" spans="1:12" ht="12.75" customHeight="1" x14ac:dyDescent="0.2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</row>
    <row r="942" spans="1:12" ht="12.75" customHeight="1" x14ac:dyDescent="0.2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</row>
    <row r="943" spans="1:12" ht="12.75" customHeight="1" x14ac:dyDescent="0.2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</row>
    <row r="944" spans="1:12" ht="12.75" customHeight="1" x14ac:dyDescent="0.2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</row>
    <row r="945" spans="1:12" ht="12.75" customHeight="1" x14ac:dyDescent="0.2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</row>
    <row r="946" spans="1:12" ht="12.75" customHeight="1" x14ac:dyDescent="0.2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</row>
    <row r="947" spans="1:12" ht="12.75" customHeight="1" x14ac:dyDescent="0.2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</row>
    <row r="948" spans="1:12" ht="12.75" customHeight="1" x14ac:dyDescent="0.2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</row>
    <row r="949" spans="1:12" ht="12.75" customHeight="1" x14ac:dyDescent="0.2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</row>
    <row r="950" spans="1:12" ht="12.75" customHeight="1" x14ac:dyDescent="0.2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</row>
    <row r="951" spans="1:12" ht="12.75" customHeight="1" x14ac:dyDescent="0.2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</row>
    <row r="952" spans="1:12" ht="12.75" customHeight="1" x14ac:dyDescent="0.2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</row>
    <row r="953" spans="1:12" ht="12.75" customHeight="1" x14ac:dyDescent="0.2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</row>
    <row r="954" spans="1:12" ht="12.75" customHeight="1" x14ac:dyDescent="0.2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</row>
    <row r="955" spans="1:12" ht="12.75" customHeight="1" x14ac:dyDescent="0.2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</row>
    <row r="956" spans="1:12" ht="12.75" customHeight="1" x14ac:dyDescent="0.2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</row>
    <row r="957" spans="1:12" ht="12.75" customHeight="1" x14ac:dyDescent="0.2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</row>
    <row r="958" spans="1:12" ht="12.75" customHeight="1" x14ac:dyDescent="0.2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</row>
    <row r="959" spans="1:12" ht="12.75" customHeight="1" x14ac:dyDescent="0.2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</row>
    <row r="960" spans="1:12" ht="12.75" customHeight="1" x14ac:dyDescent="0.2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</row>
    <row r="961" spans="1:12" ht="12.75" customHeight="1" x14ac:dyDescent="0.2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</row>
    <row r="962" spans="1:12" ht="12.75" customHeight="1" x14ac:dyDescent="0.2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</row>
    <row r="963" spans="1:12" ht="12.75" customHeight="1" x14ac:dyDescent="0.2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</row>
    <row r="964" spans="1:12" ht="12.75" customHeight="1" x14ac:dyDescent="0.2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</row>
    <row r="965" spans="1:12" ht="12.75" customHeight="1" x14ac:dyDescent="0.2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</row>
    <row r="966" spans="1:12" ht="12.75" customHeight="1" x14ac:dyDescent="0.2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</row>
    <row r="967" spans="1:12" ht="12.75" customHeight="1" x14ac:dyDescent="0.2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</row>
    <row r="968" spans="1:12" ht="12.75" customHeight="1" x14ac:dyDescent="0.2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</row>
    <row r="969" spans="1:12" ht="12.75" customHeight="1" x14ac:dyDescent="0.2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</row>
    <row r="970" spans="1:12" ht="12.75" customHeight="1" x14ac:dyDescent="0.2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</row>
    <row r="971" spans="1:12" ht="12.75" customHeight="1" x14ac:dyDescent="0.2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</row>
    <row r="972" spans="1:12" ht="12.75" customHeight="1" x14ac:dyDescent="0.2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</row>
    <row r="973" spans="1:12" ht="12.75" customHeight="1" x14ac:dyDescent="0.2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</row>
    <row r="974" spans="1:12" ht="12.75" customHeight="1" x14ac:dyDescent="0.2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</row>
    <row r="975" spans="1:12" ht="12.75" customHeight="1" x14ac:dyDescent="0.2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</row>
    <row r="976" spans="1:12" ht="12.75" customHeight="1" x14ac:dyDescent="0.2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</row>
    <row r="977" spans="1:12" ht="12.75" customHeight="1" x14ac:dyDescent="0.2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</row>
    <row r="978" spans="1:12" ht="12.75" customHeight="1" x14ac:dyDescent="0.2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</row>
    <row r="979" spans="1:12" ht="12.75" customHeight="1" x14ac:dyDescent="0.2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</row>
    <row r="980" spans="1:12" ht="12.75" customHeight="1" x14ac:dyDescent="0.2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</row>
    <row r="981" spans="1:12" ht="42" customHeight="1" x14ac:dyDescent="0.2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</row>
    <row r="982" spans="1:12" ht="12.75" customHeight="1" x14ac:dyDescent="0.2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</row>
    <row r="983" spans="1:12" ht="12.75" customHeight="1" x14ac:dyDescent="0.2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</row>
    <row r="984" spans="1:12" ht="12.75" customHeight="1" x14ac:dyDescent="0.2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</row>
    <row r="985" spans="1:12" ht="12.75" customHeight="1" x14ac:dyDescent="0.2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</row>
    <row r="986" spans="1:12" ht="12.75" customHeight="1" x14ac:dyDescent="0.2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</row>
    <row r="987" spans="1:12" ht="12.75" customHeight="1" x14ac:dyDescent="0.2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</row>
    <row r="988" spans="1:12" ht="12.75" customHeight="1" x14ac:dyDescent="0.2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</row>
    <row r="989" spans="1:12" ht="12.75" customHeight="1" x14ac:dyDescent="0.2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</row>
    <row r="990" spans="1:12" ht="12.75" customHeight="1" x14ac:dyDescent="0.2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</row>
    <row r="991" spans="1:12" ht="12.75" customHeight="1" x14ac:dyDescent="0.2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</row>
    <row r="992" spans="1:12" ht="12.75" customHeight="1" x14ac:dyDescent="0.2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</row>
    <row r="993" spans="1:12" ht="12.75" customHeight="1" x14ac:dyDescent="0.2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</row>
    <row r="994" spans="1:12" ht="12.75" customHeight="1" x14ac:dyDescent="0.2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</row>
    <row r="995" spans="1:12" ht="12.75" customHeight="1" x14ac:dyDescent="0.2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</row>
    <row r="996" spans="1:12" ht="12.75" customHeight="1" x14ac:dyDescent="0.2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</row>
    <row r="997" spans="1:12" ht="12.75" customHeight="1" x14ac:dyDescent="0.2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</row>
  </sheetData>
  <mergeCells count="8">
    <mergeCell ref="A6:L6"/>
    <mergeCell ref="A7:A9"/>
    <mergeCell ref="E7:L7"/>
    <mergeCell ref="E8:E9"/>
    <mergeCell ref="F8:I8"/>
    <mergeCell ref="J8:K8"/>
    <mergeCell ref="L8:L9"/>
    <mergeCell ref="A5:M5"/>
  </mergeCells>
  <dataValidations count="2">
    <dataValidation type="list" allowBlank="1" sqref="F9:H9 A5 E7 E8:F8 E1:H4">
      <formula1>serials</formula1>
    </dataValidation>
    <dataValidation type="list" allowBlank="1" showErrorMessage="1" sqref="B12:B13 B15:B16 B18:B25 B27 B29:B31 B33:B35 B39:B43 B45:B46 B48:B49">
      <formula1>types</formula1>
    </dataValidation>
  </dataValidations>
  <pageMargins left="0.55138888888888904" right="0.55138888888888904" top="0.39374999999999999" bottom="0.35416666666666702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topLeftCell="E13" workbookViewId="0">
      <selection activeCell="V19" sqref="V19"/>
    </sheetView>
  </sheetViews>
  <sheetFormatPr defaultColWidth="12.5703125" defaultRowHeight="15" customHeight="1" x14ac:dyDescent="0.2"/>
  <cols>
    <col min="1" max="1" width="66.140625" customWidth="1"/>
    <col min="2" max="2" width="24" hidden="1" customWidth="1"/>
    <col min="3" max="3" width="14.42578125" hidden="1" customWidth="1"/>
    <col min="4" max="4" width="12.140625" hidden="1" customWidth="1"/>
    <col min="5" max="5" width="7.5703125" customWidth="1"/>
    <col min="6" max="6" width="6.7109375" customWidth="1"/>
    <col min="7" max="7" width="9.7109375" customWidth="1"/>
    <col min="8" max="8" width="6.85546875" customWidth="1"/>
    <col min="9" max="9" width="9.140625" customWidth="1"/>
    <col min="10" max="10" width="8.85546875" customWidth="1"/>
    <col min="11" max="11" width="10.7109375" customWidth="1"/>
    <col min="12" max="12" width="6.5703125" customWidth="1"/>
    <col min="13" max="13" width="10.28515625" customWidth="1"/>
    <col min="14" max="14" width="6.7109375" customWidth="1"/>
    <col min="15" max="15" width="9.7109375" customWidth="1"/>
    <col min="16" max="16" width="6.5703125" customWidth="1"/>
    <col min="17" max="17" width="9.28515625" customWidth="1"/>
    <col min="18" max="19" width="7" customWidth="1"/>
    <col min="20" max="20" width="6.85546875" customWidth="1"/>
    <col min="21" max="26" width="8.7109375" customWidth="1"/>
  </cols>
  <sheetData>
    <row r="1" spans="1:26" ht="0.75" customHeight="1" x14ac:dyDescent="0.2">
      <c r="A1" s="440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92"/>
      <c r="O1" s="92"/>
      <c r="P1" s="3"/>
      <c r="Q1" s="3"/>
      <c r="R1" s="3"/>
      <c r="S1" s="3"/>
      <c r="T1" s="3"/>
    </row>
    <row r="2" spans="1:26" ht="21" customHeight="1" x14ac:dyDescent="0.2">
      <c r="A2" s="443" t="s">
        <v>138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"/>
      <c r="T2" s="3"/>
    </row>
    <row r="3" spans="1:26" ht="32.25" customHeight="1" x14ac:dyDescent="0.2">
      <c r="A3" s="93"/>
      <c r="B3" s="93"/>
      <c r="C3" s="93"/>
      <c r="D3" s="93"/>
      <c r="E3" s="421" t="s">
        <v>190</v>
      </c>
      <c r="F3" s="404"/>
      <c r="G3" s="404"/>
      <c r="H3" s="404"/>
      <c r="I3" s="404"/>
      <c r="J3" s="405"/>
      <c r="K3" s="421" t="s">
        <v>191</v>
      </c>
      <c r="L3" s="404"/>
      <c r="M3" s="404"/>
      <c r="N3" s="404"/>
      <c r="O3" s="404"/>
      <c r="P3" s="405"/>
      <c r="Q3" s="411" t="s">
        <v>192</v>
      </c>
      <c r="R3" s="405"/>
      <c r="S3" s="411" t="s">
        <v>193</v>
      </c>
      <c r="T3" s="405"/>
    </row>
    <row r="4" spans="1:26" ht="18" customHeight="1" x14ac:dyDescent="0.2">
      <c r="A4" s="444" t="s">
        <v>3</v>
      </c>
      <c r="B4" s="29"/>
      <c r="C4" s="29"/>
      <c r="D4" s="29"/>
      <c r="E4" s="408" t="s">
        <v>194</v>
      </c>
      <c r="F4" s="408" t="s">
        <v>150</v>
      </c>
      <c r="G4" s="412" t="s">
        <v>195</v>
      </c>
      <c r="H4" s="412" t="s">
        <v>150</v>
      </c>
      <c r="I4" s="412" t="s">
        <v>196</v>
      </c>
      <c r="J4" s="412" t="s">
        <v>150</v>
      </c>
      <c r="K4" s="412" t="s">
        <v>197</v>
      </c>
      <c r="L4" s="412" t="s">
        <v>150</v>
      </c>
      <c r="M4" s="412" t="s">
        <v>198</v>
      </c>
      <c r="N4" s="412" t="s">
        <v>150</v>
      </c>
      <c r="O4" s="412" t="s">
        <v>199</v>
      </c>
      <c r="P4" s="442" t="s">
        <v>150</v>
      </c>
      <c r="Q4" s="412" t="s">
        <v>200</v>
      </c>
      <c r="R4" s="412" t="s">
        <v>201</v>
      </c>
      <c r="S4" s="412" t="s">
        <v>202</v>
      </c>
      <c r="T4" s="412" t="s">
        <v>203</v>
      </c>
    </row>
    <row r="5" spans="1:26" ht="102" customHeight="1" x14ac:dyDescent="0.2">
      <c r="A5" s="407"/>
      <c r="B5" s="29"/>
      <c r="C5" s="29"/>
      <c r="D5" s="29"/>
      <c r="E5" s="400"/>
      <c r="F5" s="400"/>
      <c r="G5" s="407"/>
      <c r="H5" s="400"/>
      <c r="I5" s="407"/>
      <c r="J5" s="407"/>
      <c r="K5" s="400"/>
      <c r="L5" s="400"/>
      <c r="M5" s="400"/>
      <c r="N5" s="400"/>
      <c r="O5" s="400"/>
      <c r="P5" s="425"/>
      <c r="Q5" s="400"/>
      <c r="R5" s="400"/>
      <c r="S5" s="407"/>
      <c r="T5" s="407"/>
    </row>
    <row r="6" spans="1:26" ht="12.75" customHeight="1" x14ac:dyDescent="0.2">
      <c r="A6" s="213" t="s">
        <v>204</v>
      </c>
      <c r="B6" s="323"/>
      <c r="C6" s="323"/>
      <c r="D6" s="323"/>
      <c r="E6" s="324">
        <v>91</v>
      </c>
      <c r="F6" s="324">
        <v>92</v>
      </c>
      <c r="G6" s="325">
        <v>93</v>
      </c>
      <c r="H6" s="242">
        <v>94</v>
      </c>
      <c r="I6" s="326">
        <v>95</v>
      </c>
      <c r="J6" s="234">
        <v>96</v>
      </c>
      <c r="K6" s="327">
        <v>97</v>
      </c>
      <c r="L6" s="235">
        <v>98</v>
      </c>
      <c r="M6" s="235">
        <v>99</v>
      </c>
      <c r="N6" s="235">
        <v>100</v>
      </c>
      <c r="O6" s="234">
        <v>101</v>
      </c>
      <c r="P6" s="234">
        <v>102</v>
      </c>
      <c r="Q6" s="234">
        <v>103</v>
      </c>
      <c r="R6" s="235">
        <v>104</v>
      </c>
      <c r="S6" s="234">
        <v>105</v>
      </c>
      <c r="T6" s="234">
        <v>106</v>
      </c>
      <c r="U6" s="89"/>
      <c r="V6" s="89"/>
      <c r="W6" s="89"/>
      <c r="X6" s="89"/>
      <c r="Y6" s="89"/>
      <c r="Z6" s="89"/>
    </row>
    <row r="7" spans="1:26" ht="12.75" hidden="1" customHeight="1" x14ac:dyDescent="0.2">
      <c r="A7" s="32" t="s">
        <v>116</v>
      </c>
      <c r="B7" s="74"/>
      <c r="C7" s="74"/>
      <c r="D7" s="74"/>
      <c r="E7" s="36"/>
      <c r="F7" s="36"/>
      <c r="G7" s="36"/>
      <c r="H7" s="36"/>
      <c r="I7" s="36"/>
      <c r="J7" s="36"/>
      <c r="K7" s="36"/>
      <c r="L7" s="35"/>
      <c r="M7" s="35"/>
      <c r="N7" s="36"/>
      <c r="O7" s="36"/>
      <c r="P7" s="72"/>
      <c r="Q7" s="35"/>
      <c r="R7" s="35"/>
      <c r="S7" s="36"/>
      <c r="T7" s="36"/>
    </row>
    <row r="8" spans="1:26" ht="12.75" hidden="1" customHeight="1" x14ac:dyDescent="0.2">
      <c r="A8" s="32" t="s">
        <v>117</v>
      </c>
      <c r="B8" s="74"/>
      <c r="C8" s="74"/>
      <c r="D8" s="74"/>
      <c r="E8" s="74"/>
      <c r="F8" s="74"/>
      <c r="G8" s="32"/>
      <c r="H8" s="32"/>
      <c r="I8" s="74"/>
      <c r="J8" s="74"/>
      <c r="K8" s="74"/>
      <c r="L8" s="74"/>
      <c r="M8" s="74"/>
      <c r="N8" s="76"/>
      <c r="O8" s="76"/>
      <c r="P8" s="76"/>
      <c r="Q8" s="61"/>
      <c r="R8" s="61"/>
      <c r="S8" s="61"/>
      <c r="T8" s="61"/>
    </row>
    <row r="9" spans="1:26" ht="12.75" hidden="1" customHeight="1" x14ac:dyDescent="0.2">
      <c r="A9" s="32" t="s">
        <v>118</v>
      </c>
      <c r="B9" s="74"/>
      <c r="C9" s="74"/>
      <c r="D9" s="74"/>
      <c r="E9" s="74"/>
      <c r="F9" s="74"/>
      <c r="G9" s="32"/>
      <c r="H9" s="32"/>
      <c r="I9" s="74"/>
      <c r="J9" s="74"/>
      <c r="K9" s="74"/>
      <c r="L9" s="74"/>
      <c r="M9" s="61"/>
      <c r="N9" s="90"/>
      <c r="O9" s="90"/>
      <c r="P9" s="76"/>
      <c r="Q9" s="61"/>
      <c r="R9" s="61"/>
      <c r="S9" s="61"/>
      <c r="T9" s="61"/>
    </row>
    <row r="10" spans="1:26" ht="24" customHeight="1" x14ac:dyDescent="0.2">
      <c r="A10" s="140" t="s">
        <v>19</v>
      </c>
      <c r="B10" s="141"/>
      <c r="C10" s="141"/>
      <c r="D10" s="142"/>
      <c r="E10" s="174">
        <f t="shared" ref="E10:T10" si="0">E11+E12</f>
        <v>230</v>
      </c>
      <c r="F10" s="174">
        <f t="shared" si="0"/>
        <v>0</v>
      </c>
      <c r="G10" s="174">
        <f t="shared" si="0"/>
        <v>566</v>
      </c>
      <c r="H10" s="174">
        <f t="shared" si="0"/>
        <v>0</v>
      </c>
      <c r="I10" s="174">
        <f t="shared" si="0"/>
        <v>6054</v>
      </c>
      <c r="J10" s="174">
        <f t="shared" si="0"/>
        <v>0</v>
      </c>
      <c r="K10" s="174">
        <f t="shared" si="0"/>
        <v>0</v>
      </c>
      <c r="L10" s="174">
        <f t="shared" si="0"/>
        <v>0</v>
      </c>
      <c r="M10" s="174">
        <f t="shared" si="0"/>
        <v>0</v>
      </c>
      <c r="N10" s="174">
        <f t="shared" si="0"/>
        <v>0</v>
      </c>
      <c r="O10" s="174">
        <f t="shared" si="0"/>
        <v>0</v>
      </c>
      <c r="P10" s="174">
        <f t="shared" si="0"/>
        <v>0</v>
      </c>
      <c r="Q10" s="174">
        <f t="shared" si="0"/>
        <v>141</v>
      </c>
      <c r="R10" s="174">
        <f t="shared" si="0"/>
        <v>36</v>
      </c>
      <c r="S10" s="174">
        <f t="shared" si="0"/>
        <v>19</v>
      </c>
      <c r="T10" s="174">
        <f t="shared" si="0"/>
        <v>637</v>
      </c>
    </row>
    <row r="11" spans="1:26" ht="13.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230</v>
      </c>
      <c r="F11" s="176">
        <v>0</v>
      </c>
      <c r="G11" s="176">
        <v>566</v>
      </c>
      <c r="H11" s="176">
        <v>0</v>
      </c>
      <c r="I11" s="176">
        <v>6054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46</v>
      </c>
      <c r="R11" s="176">
        <v>21</v>
      </c>
      <c r="S11" s="176">
        <v>0</v>
      </c>
      <c r="T11" s="176">
        <v>0</v>
      </c>
    </row>
    <row r="12" spans="1:26" ht="15.7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95</v>
      </c>
      <c r="R12" s="176">
        <v>15</v>
      </c>
      <c r="S12" s="176">
        <v>19</v>
      </c>
      <c r="T12" s="176">
        <v>637</v>
      </c>
    </row>
    <row r="13" spans="1:26" ht="12.75" customHeight="1" x14ac:dyDescent="0.2">
      <c r="A13" s="140" t="s">
        <v>26</v>
      </c>
      <c r="B13" s="141"/>
      <c r="C13" s="141"/>
      <c r="D13" s="142"/>
      <c r="E13" s="174">
        <f t="shared" ref="E13:T13" si="1">SUM(E14:E15)</f>
        <v>31335</v>
      </c>
      <c r="F13" s="174">
        <f t="shared" si="1"/>
        <v>20660</v>
      </c>
      <c r="G13" s="174">
        <f t="shared" si="1"/>
        <v>57184</v>
      </c>
      <c r="H13" s="174">
        <f t="shared" si="1"/>
        <v>38880</v>
      </c>
      <c r="I13" s="174">
        <f t="shared" si="1"/>
        <v>203862</v>
      </c>
      <c r="J13" s="174">
        <f t="shared" si="1"/>
        <v>129067</v>
      </c>
      <c r="K13" s="174">
        <f t="shared" si="1"/>
        <v>0</v>
      </c>
      <c r="L13" s="174">
        <f t="shared" si="1"/>
        <v>0</v>
      </c>
      <c r="M13" s="174">
        <f t="shared" si="1"/>
        <v>0</v>
      </c>
      <c r="N13" s="174">
        <f t="shared" si="1"/>
        <v>0</v>
      </c>
      <c r="O13" s="174">
        <f t="shared" si="1"/>
        <v>0</v>
      </c>
      <c r="P13" s="174">
        <f t="shared" si="1"/>
        <v>0</v>
      </c>
      <c r="Q13" s="174">
        <f t="shared" si="1"/>
        <v>5421</v>
      </c>
      <c r="R13" s="174">
        <f t="shared" si="1"/>
        <v>200</v>
      </c>
      <c r="S13" s="174">
        <f t="shared" si="1"/>
        <v>4181</v>
      </c>
      <c r="T13" s="174">
        <f t="shared" si="1"/>
        <v>46453</v>
      </c>
    </row>
    <row r="14" spans="1:26" ht="1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11780</v>
      </c>
      <c r="F14" s="177">
        <v>7046</v>
      </c>
      <c r="G14" s="177">
        <v>21628</v>
      </c>
      <c r="H14" s="177">
        <v>13820</v>
      </c>
      <c r="I14" s="177">
        <v>115129</v>
      </c>
      <c r="J14" s="177">
        <v>70288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1233</v>
      </c>
      <c r="R14" s="177">
        <v>89</v>
      </c>
      <c r="S14" s="177">
        <v>684</v>
      </c>
      <c r="T14" s="177">
        <v>15868</v>
      </c>
    </row>
    <row r="15" spans="1:26" ht="12.7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19555</v>
      </c>
      <c r="F15" s="178">
        <v>13614</v>
      </c>
      <c r="G15" s="178">
        <v>35556</v>
      </c>
      <c r="H15" s="178">
        <v>25060</v>
      </c>
      <c r="I15" s="178">
        <v>88733</v>
      </c>
      <c r="J15" s="178">
        <v>58779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4188</v>
      </c>
      <c r="R15" s="178">
        <v>111</v>
      </c>
      <c r="S15" s="178">
        <v>3497</v>
      </c>
      <c r="T15" s="178">
        <v>30585</v>
      </c>
    </row>
    <row r="16" spans="1:26" ht="13.5" customHeight="1" x14ac:dyDescent="0.2">
      <c r="A16" s="140" t="s">
        <v>33</v>
      </c>
      <c r="B16" s="141"/>
      <c r="C16" s="141"/>
      <c r="D16" s="147"/>
      <c r="E16" s="174">
        <f t="shared" ref="E16:T16" si="2">E17+E18+E21+E22</f>
        <v>6012</v>
      </c>
      <c r="F16" s="174">
        <f t="shared" si="2"/>
        <v>4452</v>
      </c>
      <c r="G16" s="174">
        <f t="shared" si="2"/>
        <v>8559</v>
      </c>
      <c r="H16" s="174">
        <f t="shared" si="2"/>
        <v>5824</v>
      </c>
      <c r="I16" s="174">
        <f t="shared" si="2"/>
        <v>105915</v>
      </c>
      <c r="J16" s="174">
        <f t="shared" si="2"/>
        <v>76843</v>
      </c>
      <c r="K16" s="174">
        <f t="shared" si="2"/>
        <v>88</v>
      </c>
      <c r="L16" s="174">
        <f t="shared" si="2"/>
        <v>47</v>
      </c>
      <c r="M16" s="174">
        <f t="shared" si="2"/>
        <v>174</v>
      </c>
      <c r="N16" s="174">
        <f t="shared" si="2"/>
        <v>47</v>
      </c>
      <c r="O16" s="174">
        <f t="shared" si="2"/>
        <v>753</v>
      </c>
      <c r="P16" s="174">
        <f t="shared" si="2"/>
        <v>84</v>
      </c>
      <c r="Q16" s="174">
        <f t="shared" si="2"/>
        <v>2657</v>
      </c>
      <c r="R16" s="174">
        <f t="shared" si="2"/>
        <v>282</v>
      </c>
      <c r="S16" s="174">
        <f t="shared" si="2"/>
        <v>4239</v>
      </c>
      <c r="T16" s="174">
        <f t="shared" si="2"/>
        <v>24262</v>
      </c>
    </row>
    <row r="17" spans="1:26" ht="12.7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38">
        <v>951</v>
      </c>
      <c r="F17" s="239">
        <v>0</v>
      </c>
      <c r="G17" s="119">
        <v>1217</v>
      </c>
      <c r="H17" s="119">
        <v>0</v>
      </c>
      <c r="I17" s="316">
        <v>14015</v>
      </c>
      <c r="J17" s="236">
        <v>0</v>
      </c>
      <c r="K17" s="236">
        <v>16</v>
      </c>
      <c r="L17" s="236">
        <v>0</v>
      </c>
      <c r="M17" s="236">
        <v>58</v>
      </c>
      <c r="N17" s="236">
        <v>0</v>
      </c>
      <c r="O17" s="236">
        <v>54</v>
      </c>
      <c r="P17" s="119">
        <v>0</v>
      </c>
      <c r="Q17" s="238">
        <v>361</v>
      </c>
      <c r="R17" s="239">
        <v>160</v>
      </c>
      <c r="S17" s="238">
        <v>88</v>
      </c>
      <c r="T17" s="239">
        <v>488</v>
      </c>
      <c r="U17" s="56"/>
      <c r="V17" s="56"/>
      <c r="W17" s="56"/>
      <c r="X17" s="56"/>
      <c r="Y17" s="56"/>
      <c r="Z17" s="56"/>
    </row>
    <row r="18" spans="1:26" ht="28.5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289</v>
      </c>
      <c r="F18" s="183">
        <f t="shared" ref="F18:T18" si="3">F33+F39+F45+F48+F19+F20</f>
        <v>106</v>
      </c>
      <c r="G18" s="183">
        <f t="shared" si="3"/>
        <v>1096</v>
      </c>
      <c r="H18" s="183">
        <f t="shared" si="3"/>
        <v>130</v>
      </c>
      <c r="I18" s="183">
        <f t="shared" si="3"/>
        <v>5742</v>
      </c>
      <c r="J18" s="183">
        <f t="shared" si="3"/>
        <v>1937</v>
      </c>
      <c r="K18" s="183">
        <f t="shared" si="3"/>
        <v>3</v>
      </c>
      <c r="L18" s="183">
        <f t="shared" si="3"/>
        <v>0</v>
      </c>
      <c r="M18" s="183">
        <f t="shared" si="3"/>
        <v>3</v>
      </c>
      <c r="N18" s="183">
        <f t="shared" si="3"/>
        <v>0</v>
      </c>
      <c r="O18" s="183">
        <f t="shared" si="3"/>
        <v>25</v>
      </c>
      <c r="P18" s="183">
        <f t="shared" si="3"/>
        <v>0</v>
      </c>
      <c r="Q18" s="183">
        <f t="shared" si="3"/>
        <v>154</v>
      </c>
      <c r="R18" s="183">
        <f t="shared" si="3"/>
        <v>13</v>
      </c>
      <c r="S18" s="183">
        <f t="shared" si="3"/>
        <v>169</v>
      </c>
      <c r="T18" s="183">
        <f t="shared" si="3"/>
        <v>1013</v>
      </c>
      <c r="U18" s="56"/>
      <c r="V18" s="56"/>
      <c r="W18" s="56"/>
      <c r="X18" s="56"/>
      <c r="Y18" s="56"/>
      <c r="Z18" s="56"/>
    </row>
    <row r="19" spans="1:26" ht="18" customHeight="1" x14ac:dyDescent="0.2">
      <c r="A19" s="154" t="s">
        <v>40</v>
      </c>
      <c r="B19" s="155"/>
      <c r="C19" s="155"/>
      <c r="D19" s="156"/>
      <c r="E19" s="119">
        <v>48</v>
      </c>
      <c r="F19" s="119">
        <v>0</v>
      </c>
      <c r="G19" s="119">
        <v>152</v>
      </c>
      <c r="H19" s="119">
        <v>0</v>
      </c>
      <c r="I19" s="119">
        <v>540</v>
      </c>
      <c r="J19" s="119">
        <v>0</v>
      </c>
      <c r="K19" s="119">
        <v>3</v>
      </c>
      <c r="L19" s="119">
        <v>0</v>
      </c>
      <c r="M19" s="119">
        <v>3</v>
      </c>
      <c r="N19" s="119">
        <v>0</v>
      </c>
      <c r="O19" s="119">
        <v>25</v>
      </c>
      <c r="P19" s="119">
        <v>0</v>
      </c>
      <c r="Q19" s="119">
        <v>12</v>
      </c>
      <c r="R19" s="119">
        <v>0</v>
      </c>
      <c r="S19" s="119">
        <v>17</v>
      </c>
      <c r="T19" s="119">
        <v>36</v>
      </c>
    </row>
    <row r="20" spans="1:26" ht="12.75" customHeight="1" x14ac:dyDescent="0.2">
      <c r="A20" s="154" t="s">
        <v>41</v>
      </c>
      <c r="B20" s="155"/>
      <c r="C20" s="155"/>
      <c r="D20" s="156"/>
      <c r="E20" s="119">
        <v>12</v>
      </c>
      <c r="F20" s="119">
        <v>8</v>
      </c>
      <c r="G20" s="119">
        <v>17</v>
      </c>
      <c r="H20" s="119">
        <v>5</v>
      </c>
      <c r="I20" s="119">
        <v>126</v>
      </c>
      <c r="J20" s="119">
        <v>25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3</v>
      </c>
      <c r="R20" s="119">
        <v>1</v>
      </c>
      <c r="S20" s="119">
        <v>4</v>
      </c>
      <c r="T20" s="119">
        <v>16</v>
      </c>
    </row>
    <row r="21" spans="1:26" ht="17.2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T21" si="4">E40</f>
        <v>222</v>
      </c>
      <c r="F21" s="183">
        <f t="shared" si="4"/>
        <v>91</v>
      </c>
      <c r="G21" s="183">
        <f t="shared" si="4"/>
        <v>257</v>
      </c>
      <c r="H21" s="183">
        <f t="shared" si="4"/>
        <v>102</v>
      </c>
      <c r="I21" s="183">
        <f t="shared" si="4"/>
        <v>4582</v>
      </c>
      <c r="J21" s="183">
        <f t="shared" si="4"/>
        <v>1036</v>
      </c>
      <c r="K21" s="183">
        <f t="shared" si="4"/>
        <v>22</v>
      </c>
      <c r="L21" s="183">
        <f t="shared" si="4"/>
        <v>0</v>
      </c>
      <c r="M21" s="183">
        <f t="shared" si="4"/>
        <v>64</v>
      </c>
      <c r="N21" s="183">
        <f t="shared" si="4"/>
        <v>0</v>
      </c>
      <c r="O21" s="183">
        <f t="shared" si="4"/>
        <v>580</v>
      </c>
      <c r="P21" s="183">
        <f t="shared" si="4"/>
        <v>0</v>
      </c>
      <c r="Q21" s="183">
        <f t="shared" si="4"/>
        <v>60</v>
      </c>
      <c r="R21" s="183">
        <f t="shared" si="4"/>
        <v>4</v>
      </c>
      <c r="S21" s="183">
        <f t="shared" si="4"/>
        <v>58</v>
      </c>
      <c r="T21" s="183">
        <f t="shared" si="4"/>
        <v>135</v>
      </c>
      <c r="U21" s="56"/>
      <c r="V21" s="56"/>
      <c r="W21" s="56"/>
      <c r="X21" s="56"/>
      <c r="Y21" s="56"/>
      <c r="Z21" s="56"/>
    </row>
    <row r="22" spans="1:26" ht="16.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T22" si="5">E23+E24</f>
        <v>4550</v>
      </c>
      <c r="F22" s="183">
        <f t="shared" si="5"/>
        <v>4255</v>
      </c>
      <c r="G22" s="183">
        <f t="shared" si="5"/>
        <v>5989</v>
      </c>
      <c r="H22" s="183">
        <f t="shared" si="5"/>
        <v>5592</v>
      </c>
      <c r="I22" s="183">
        <f t="shared" si="5"/>
        <v>81576</v>
      </c>
      <c r="J22" s="183">
        <f t="shared" si="5"/>
        <v>73870</v>
      </c>
      <c r="K22" s="183">
        <f t="shared" si="5"/>
        <v>47</v>
      </c>
      <c r="L22" s="183">
        <f t="shared" si="5"/>
        <v>47</v>
      </c>
      <c r="M22" s="183">
        <f t="shared" si="5"/>
        <v>49</v>
      </c>
      <c r="N22" s="183">
        <f t="shared" si="5"/>
        <v>47</v>
      </c>
      <c r="O22" s="183">
        <f t="shared" si="5"/>
        <v>94</v>
      </c>
      <c r="P22" s="183">
        <f t="shared" si="5"/>
        <v>84</v>
      </c>
      <c r="Q22" s="183">
        <f t="shared" si="5"/>
        <v>2082</v>
      </c>
      <c r="R22" s="183">
        <f t="shared" si="5"/>
        <v>105</v>
      </c>
      <c r="S22" s="183">
        <f t="shared" si="5"/>
        <v>3924</v>
      </c>
      <c r="T22" s="183">
        <f t="shared" si="5"/>
        <v>22626</v>
      </c>
      <c r="U22" s="56"/>
      <c r="V22" s="56"/>
      <c r="W22" s="56"/>
      <c r="X22" s="56"/>
      <c r="Y22" s="56"/>
      <c r="Z22" s="56"/>
    </row>
    <row r="23" spans="1:26" ht="17.25" customHeight="1" x14ac:dyDescent="0.2">
      <c r="A23" s="143" t="s">
        <v>48</v>
      </c>
      <c r="B23" s="144"/>
      <c r="C23" s="144"/>
      <c r="D23" s="158"/>
      <c r="E23" s="119">
        <v>3498</v>
      </c>
      <c r="F23" s="119">
        <v>3268</v>
      </c>
      <c r="G23" s="119">
        <v>4458</v>
      </c>
      <c r="H23" s="119">
        <v>4129</v>
      </c>
      <c r="I23" s="119">
        <v>66181</v>
      </c>
      <c r="J23" s="119">
        <v>60072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1310</v>
      </c>
      <c r="R23" s="119">
        <v>65</v>
      </c>
      <c r="S23" s="119">
        <v>1774</v>
      </c>
      <c r="T23" s="119">
        <v>12390</v>
      </c>
    </row>
    <row r="24" spans="1:26" ht="15.75" customHeight="1" x14ac:dyDescent="0.2">
      <c r="A24" s="143" t="s">
        <v>49</v>
      </c>
      <c r="B24" s="144"/>
      <c r="C24" s="144"/>
      <c r="D24" s="158"/>
      <c r="E24" s="184">
        <v>1052</v>
      </c>
      <c r="F24" s="184">
        <v>987</v>
      </c>
      <c r="G24" s="184">
        <v>1531</v>
      </c>
      <c r="H24" s="184">
        <v>1463</v>
      </c>
      <c r="I24" s="184">
        <v>15395</v>
      </c>
      <c r="J24" s="184">
        <v>13798</v>
      </c>
      <c r="K24" s="184">
        <v>47</v>
      </c>
      <c r="L24" s="177">
        <v>47</v>
      </c>
      <c r="M24" s="184">
        <v>49</v>
      </c>
      <c r="N24" s="184">
        <v>47</v>
      </c>
      <c r="O24" s="177">
        <v>94</v>
      </c>
      <c r="P24" s="184">
        <v>84</v>
      </c>
      <c r="Q24" s="177">
        <v>772</v>
      </c>
      <c r="R24" s="184">
        <v>40</v>
      </c>
      <c r="S24" s="184">
        <v>2150</v>
      </c>
      <c r="T24" s="177">
        <v>10236</v>
      </c>
    </row>
    <row r="25" spans="1:26" ht="12.75" customHeight="1" x14ac:dyDescent="0.2">
      <c r="A25" s="140" t="s">
        <v>50</v>
      </c>
      <c r="B25" s="141"/>
      <c r="C25" s="141"/>
      <c r="D25" s="141"/>
      <c r="E25" s="174">
        <f t="shared" ref="E25:T25" si="6">SUM(E26,E27,E30,E31 +E37)</f>
        <v>223</v>
      </c>
      <c r="F25" s="174">
        <f t="shared" si="6"/>
        <v>19</v>
      </c>
      <c r="G25" s="174">
        <f t="shared" si="6"/>
        <v>349</v>
      </c>
      <c r="H25" s="174">
        <f t="shared" si="6"/>
        <v>45</v>
      </c>
      <c r="I25" s="174">
        <f t="shared" si="6"/>
        <v>1425</v>
      </c>
      <c r="J25" s="174">
        <f t="shared" si="6"/>
        <v>722</v>
      </c>
      <c r="K25" s="174">
        <f t="shared" si="6"/>
        <v>0</v>
      </c>
      <c r="L25" s="174">
        <f t="shared" si="6"/>
        <v>0</v>
      </c>
      <c r="M25" s="174">
        <f t="shared" si="6"/>
        <v>0</v>
      </c>
      <c r="N25" s="174">
        <f t="shared" si="6"/>
        <v>0</v>
      </c>
      <c r="O25" s="174">
        <f t="shared" si="6"/>
        <v>0</v>
      </c>
      <c r="P25" s="174">
        <f t="shared" si="6"/>
        <v>0</v>
      </c>
      <c r="Q25" s="174">
        <f t="shared" si="6"/>
        <v>117</v>
      </c>
      <c r="R25" s="174">
        <f t="shared" si="6"/>
        <v>97</v>
      </c>
      <c r="S25" s="174">
        <f t="shared" si="6"/>
        <v>8</v>
      </c>
      <c r="T25" s="174">
        <f t="shared" si="6"/>
        <v>86</v>
      </c>
      <c r="U25" s="80"/>
      <c r="V25" s="80"/>
      <c r="W25" s="80"/>
      <c r="X25" s="80"/>
      <c r="Y25" s="80"/>
      <c r="Z25" s="80"/>
    </row>
    <row r="26" spans="1:26" ht="12.7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6</v>
      </c>
      <c r="F26" s="119">
        <v>0</v>
      </c>
      <c r="G26" s="119">
        <v>6</v>
      </c>
      <c r="H26" s="119">
        <v>0</v>
      </c>
      <c r="I26" s="119">
        <v>40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100</v>
      </c>
      <c r="R26" s="119">
        <v>96</v>
      </c>
      <c r="S26" s="119">
        <v>2</v>
      </c>
      <c r="T26" s="119">
        <v>60</v>
      </c>
    </row>
    <row r="27" spans="1:26" ht="12.75" customHeight="1" x14ac:dyDescent="0.2">
      <c r="A27" s="160" t="s">
        <v>54</v>
      </c>
      <c r="B27" s="161"/>
      <c r="C27" s="161"/>
      <c r="D27" s="162"/>
      <c r="E27" s="185">
        <f t="shared" ref="E27:F27" si="7">SUM(E28,E29)</f>
        <v>195</v>
      </c>
      <c r="F27" s="185">
        <f t="shared" si="7"/>
        <v>19</v>
      </c>
      <c r="G27" s="185">
        <v>339</v>
      </c>
      <c r="H27" s="185">
        <v>45</v>
      </c>
      <c r="I27" s="185">
        <f t="shared" ref="I27:T27" si="8">SUM(I28,I29)</f>
        <v>1115</v>
      </c>
      <c r="J27" s="185">
        <f t="shared" si="8"/>
        <v>722</v>
      </c>
      <c r="K27" s="185">
        <f t="shared" si="8"/>
        <v>0</v>
      </c>
      <c r="L27" s="185">
        <f t="shared" si="8"/>
        <v>0</v>
      </c>
      <c r="M27" s="185">
        <f t="shared" si="8"/>
        <v>0</v>
      </c>
      <c r="N27" s="185">
        <f t="shared" si="8"/>
        <v>0</v>
      </c>
      <c r="O27" s="185">
        <f t="shared" si="8"/>
        <v>0</v>
      </c>
      <c r="P27" s="185">
        <f t="shared" si="8"/>
        <v>0</v>
      </c>
      <c r="Q27" s="185">
        <f t="shared" si="8"/>
        <v>12</v>
      </c>
      <c r="R27" s="185">
        <f t="shared" si="8"/>
        <v>0</v>
      </c>
      <c r="S27" s="185">
        <f t="shared" si="8"/>
        <v>2</v>
      </c>
      <c r="T27" s="185">
        <f t="shared" si="8"/>
        <v>6</v>
      </c>
    </row>
    <row r="28" spans="1:26" ht="12.7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193</v>
      </c>
      <c r="F28" s="119">
        <v>19</v>
      </c>
      <c r="G28" s="119">
        <v>45</v>
      </c>
      <c r="H28" s="119">
        <v>722</v>
      </c>
      <c r="I28" s="119">
        <v>1105</v>
      </c>
      <c r="J28" s="119">
        <v>722</v>
      </c>
      <c r="K28" s="119">
        <v>0</v>
      </c>
      <c r="L28" s="186">
        <v>0</v>
      </c>
      <c r="M28" s="119">
        <v>0</v>
      </c>
      <c r="N28" s="119">
        <v>0</v>
      </c>
      <c r="O28" s="186">
        <v>0</v>
      </c>
      <c r="P28" s="119">
        <v>0</v>
      </c>
      <c r="Q28" s="186">
        <v>12</v>
      </c>
      <c r="R28" s="119">
        <v>0</v>
      </c>
      <c r="S28" s="119">
        <v>2</v>
      </c>
      <c r="T28" s="186">
        <v>6</v>
      </c>
    </row>
    <row r="29" spans="1:26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2</v>
      </c>
      <c r="F29" s="119">
        <v>0</v>
      </c>
      <c r="G29" s="119">
        <v>4</v>
      </c>
      <c r="H29" s="119">
        <v>0</v>
      </c>
      <c r="I29" s="119">
        <v>10</v>
      </c>
      <c r="J29" s="119">
        <v>0</v>
      </c>
      <c r="K29" s="119">
        <v>0</v>
      </c>
      <c r="L29" s="187">
        <v>0</v>
      </c>
      <c r="M29" s="119">
        <v>0</v>
      </c>
      <c r="N29" s="119">
        <v>0</v>
      </c>
      <c r="O29" s="187">
        <v>0</v>
      </c>
      <c r="P29" s="119">
        <v>0</v>
      </c>
      <c r="Q29" s="187">
        <v>0</v>
      </c>
      <c r="R29" s="119">
        <v>0</v>
      </c>
      <c r="S29" s="119">
        <v>0</v>
      </c>
      <c r="T29" s="187">
        <v>0</v>
      </c>
    </row>
    <row r="30" spans="1:26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88">
        <v>0</v>
      </c>
      <c r="M30" s="119">
        <v>0</v>
      </c>
      <c r="N30" s="119">
        <v>0</v>
      </c>
      <c r="O30" s="188">
        <v>0</v>
      </c>
      <c r="P30" s="119">
        <v>0</v>
      </c>
      <c r="Q30" s="188">
        <v>2</v>
      </c>
      <c r="R30" s="119">
        <v>1</v>
      </c>
      <c r="S30" s="119">
        <v>0</v>
      </c>
      <c r="T30" s="188">
        <v>0</v>
      </c>
    </row>
    <row r="31" spans="1:26" ht="12.75" customHeight="1" x14ac:dyDescent="0.2">
      <c r="A31" s="160" t="s">
        <v>64</v>
      </c>
      <c r="B31" s="161"/>
      <c r="C31" s="161"/>
      <c r="D31" s="161"/>
      <c r="E31" s="185">
        <f t="shared" ref="E31:T31" si="9">E34</f>
        <v>22</v>
      </c>
      <c r="F31" s="185">
        <f t="shared" si="9"/>
        <v>0</v>
      </c>
      <c r="G31" s="185">
        <f t="shared" si="9"/>
        <v>4</v>
      </c>
      <c r="H31" s="185">
        <f t="shared" si="9"/>
        <v>0</v>
      </c>
      <c r="I31" s="185">
        <f t="shared" si="9"/>
        <v>270</v>
      </c>
      <c r="J31" s="185">
        <f t="shared" si="9"/>
        <v>0</v>
      </c>
      <c r="K31" s="185">
        <f t="shared" si="9"/>
        <v>0</v>
      </c>
      <c r="L31" s="189">
        <f t="shared" si="9"/>
        <v>0</v>
      </c>
      <c r="M31" s="185">
        <f t="shared" si="9"/>
        <v>0</v>
      </c>
      <c r="N31" s="185">
        <f t="shared" si="9"/>
        <v>0</v>
      </c>
      <c r="O31" s="189">
        <f t="shared" si="9"/>
        <v>0</v>
      </c>
      <c r="P31" s="185">
        <f t="shared" si="9"/>
        <v>0</v>
      </c>
      <c r="Q31" s="189">
        <f t="shared" si="9"/>
        <v>3</v>
      </c>
      <c r="R31" s="185">
        <f t="shared" si="9"/>
        <v>0</v>
      </c>
      <c r="S31" s="185">
        <f t="shared" si="9"/>
        <v>4</v>
      </c>
      <c r="T31" s="189">
        <f t="shared" si="9"/>
        <v>20</v>
      </c>
    </row>
    <row r="32" spans="1:26" ht="26.2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187</v>
      </c>
      <c r="F32" s="191">
        <v>0</v>
      </c>
      <c r="G32" s="191">
        <v>253</v>
      </c>
      <c r="H32" s="191">
        <v>0</v>
      </c>
      <c r="I32" s="191">
        <v>566</v>
      </c>
      <c r="J32" s="191">
        <v>0</v>
      </c>
      <c r="K32" s="191">
        <v>1</v>
      </c>
      <c r="L32" s="164">
        <v>0</v>
      </c>
      <c r="M32" s="191">
        <v>28</v>
      </c>
      <c r="N32" s="191">
        <v>0</v>
      </c>
      <c r="O32" s="164">
        <v>39</v>
      </c>
      <c r="P32" s="193">
        <v>0</v>
      </c>
      <c r="Q32" s="228">
        <v>42</v>
      </c>
      <c r="R32" s="191">
        <v>21</v>
      </c>
      <c r="S32" s="193">
        <v>0</v>
      </c>
      <c r="T32" s="164">
        <v>0</v>
      </c>
    </row>
    <row r="33" spans="1:20" ht="39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317">
        <v>15</v>
      </c>
      <c r="F33" s="318">
        <v>0</v>
      </c>
      <c r="G33" s="318">
        <v>314</v>
      </c>
      <c r="H33" s="318">
        <v>0</v>
      </c>
      <c r="I33" s="318">
        <v>209</v>
      </c>
      <c r="J33" s="318">
        <v>0</v>
      </c>
      <c r="K33" s="318">
        <v>0</v>
      </c>
      <c r="L33" s="319">
        <v>0</v>
      </c>
      <c r="M33" s="318">
        <v>0</v>
      </c>
      <c r="N33" s="318">
        <v>0</v>
      </c>
      <c r="O33" s="319">
        <v>0</v>
      </c>
      <c r="P33" s="318">
        <v>0</v>
      </c>
      <c r="Q33" s="319">
        <v>17</v>
      </c>
      <c r="R33" s="318">
        <v>0</v>
      </c>
      <c r="S33" s="318">
        <v>27</v>
      </c>
      <c r="T33" s="319">
        <v>11</v>
      </c>
    </row>
    <row r="34" spans="1:20" ht="15.7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320">
        <v>22</v>
      </c>
      <c r="F34" s="321">
        <v>0</v>
      </c>
      <c r="G34" s="321">
        <v>4</v>
      </c>
      <c r="H34" s="321">
        <v>0</v>
      </c>
      <c r="I34" s="321">
        <v>270</v>
      </c>
      <c r="J34" s="321">
        <v>0</v>
      </c>
      <c r="K34" s="321">
        <v>0</v>
      </c>
      <c r="L34" s="322">
        <v>0</v>
      </c>
      <c r="M34" s="321">
        <v>0</v>
      </c>
      <c r="N34" s="321">
        <v>0</v>
      </c>
      <c r="O34" s="322">
        <v>0</v>
      </c>
      <c r="P34" s="321">
        <v>0</v>
      </c>
      <c r="Q34" s="322">
        <v>3</v>
      </c>
      <c r="R34" s="321">
        <v>0</v>
      </c>
      <c r="S34" s="321">
        <v>4</v>
      </c>
      <c r="T34" s="322">
        <v>20</v>
      </c>
    </row>
    <row r="35" spans="1:20" ht="12.75" customHeight="1" x14ac:dyDescent="0.2">
      <c r="A35" s="166" t="s">
        <v>74</v>
      </c>
      <c r="B35" s="144"/>
      <c r="C35" s="144"/>
      <c r="D35" s="144"/>
      <c r="E35" s="197">
        <f t="shared" ref="E35:T35" si="10">SUM(E32:E34)</f>
        <v>224</v>
      </c>
      <c r="F35" s="197">
        <f t="shared" si="10"/>
        <v>0</v>
      </c>
      <c r="G35" s="197">
        <f t="shared" si="10"/>
        <v>571</v>
      </c>
      <c r="H35" s="197">
        <f t="shared" si="10"/>
        <v>0</v>
      </c>
      <c r="I35" s="197">
        <f t="shared" si="10"/>
        <v>1045</v>
      </c>
      <c r="J35" s="197">
        <f t="shared" si="10"/>
        <v>0</v>
      </c>
      <c r="K35" s="197">
        <f t="shared" si="10"/>
        <v>1</v>
      </c>
      <c r="L35" s="198">
        <f t="shared" si="10"/>
        <v>0</v>
      </c>
      <c r="M35" s="197">
        <f t="shared" si="10"/>
        <v>28</v>
      </c>
      <c r="N35" s="197">
        <f t="shared" si="10"/>
        <v>0</v>
      </c>
      <c r="O35" s="198">
        <f t="shared" si="10"/>
        <v>39</v>
      </c>
      <c r="P35" s="197">
        <f t="shared" si="10"/>
        <v>0</v>
      </c>
      <c r="Q35" s="198">
        <f t="shared" si="10"/>
        <v>62</v>
      </c>
      <c r="R35" s="197">
        <f t="shared" si="10"/>
        <v>21</v>
      </c>
      <c r="S35" s="197">
        <f t="shared" si="10"/>
        <v>31</v>
      </c>
      <c r="T35" s="198">
        <f t="shared" si="10"/>
        <v>31</v>
      </c>
    </row>
    <row r="36" spans="1:20" ht="12.75" customHeight="1" x14ac:dyDescent="0.2">
      <c r="A36" s="167" t="s">
        <v>75</v>
      </c>
      <c r="B36" s="161"/>
      <c r="C36" s="161"/>
      <c r="D36" s="161"/>
      <c r="E36" s="199">
        <f t="shared" ref="E36:T36" si="11">E38+E39+E40</f>
        <v>757</v>
      </c>
      <c r="F36" s="199">
        <f t="shared" si="11"/>
        <v>166</v>
      </c>
      <c r="G36" s="199">
        <f t="shared" si="11"/>
        <v>851</v>
      </c>
      <c r="H36" s="199">
        <f t="shared" si="11"/>
        <v>181</v>
      </c>
      <c r="I36" s="199">
        <f t="shared" si="11"/>
        <v>10845</v>
      </c>
      <c r="J36" s="199">
        <f t="shared" si="11"/>
        <v>2899</v>
      </c>
      <c r="K36" s="199">
        <f t="shared" si="11"/>
        <v>22</v>
      </c>
      <c r="L36" s="199">
        <f t="shared" si="11"/>
        <v>0</v>
      </c>
      <c r="M36" s="199">
        <f t="shared" si="11"/>
        <v>64</v>
      </c>
      <c r="N36" s="199">
        <f t="shared" si="11"/>
        <v>0</v>
      </c>
      <c r="O36" s="199">
        <f t="shared" si="11"/>
        <v>580</v>
      </c>
      <c r="P36" s="199">
        <f t="shared" si="11"/>
        <v>0</v>
      </c>
      <c r="Q36" s="199">
        <f t="shared" si="11"/>
        <v>196</v>
      </c>
      <c r="R36" s="199">
        <f t="shared" si="11"/>
        <v>26</v>
      </c>
      <c r="S36" s="199">
        <f t="shared" si="11"/>
        <v>159</v>
      </c>
      <c r="T36" s="199">
        <f t="shared" si="11"/>
        <v>1002</v>
      </c>
    </row>
    <row r="37" spans="1:20" ht="24.75" customHeight="1" x14ac:dyDescent="0.2">
      <c r="A37" s="168" t="s">
        <v>76</v>
      </c>
      <c r="B37" s="161"/>
      <c r="C37" s="161"/>
      <c r="D37" s="161"/>
      <c r="E37" s="185">
        <f t="shared" ref="E37:T37" si="12">E41</f>
        <v>0</v>
      </c>
      <c r="F37" s="185">
        <f t="shared" si="12"/>
        <v>0</v>
      </c>
      <c r="G37" s="185">
        <f t="shared" si="12"/>
        <v>0</v>
      </c>
      <c r="H37" s="185">
        <f t="shared" si="12"/>
        <v>0</v>
      </c>
      <c r="I37" s="185">
        <f t="shared" si="12"/>
        <v>0</v>
      </c>
      <c r="J37" s="185">
        <f t="shared" si="12"/>
        <v>0</v>
      </c>
      <c r="K37" s="185">
        <f t="shared" si="12"/>
        <v>0</v>
      </c>
      <c r="L37" s="185">
        <f t="shared" si="12"/>
        <v>0</v>
      </c>
      <c r="M37" s="185">
        <f t="shared" si="12"/>
        <v>0</v>
      </c>
      <c r="N37" s="185">
        <f t="shared" si="12"/>
        <v>0</v>
      </c>
      <c r="O37" s="185">
        <f t="shared" si="12"/>
        <v>0</v>
      </c>
      <c r="P37" s="185">
        <f t="shared" si="12"/>
        <v>0</v>
      </c>
      <c r="Q37" s="185">
        <f t="shared" si="12"/>
        <v>0</v>
      </c>
      <c r="R37" s="185">
        <f t="shared" si="12"/>
        <v>0</v>
      </c>
      <c r="S37" s="185">
        <f t="shared" si="12"/>
        <v>0</v>
      </c>
      <c r="T37" s="185">
        <f t="shared" si="12"/>
        <v>0</v>
      </c>
    </row>
    <row r="38" spans="1:20" ht="15.7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356</v>
      </c>
      <c r="F38" s="119">
        <v>0</v>
      </c>
      <c r="G38" s="119">
        <v>287</v>
      </c>
      <c r="H38" s="119">
        <v>0</v>
      </c>
      <c r="I38" s="119">
        <v>2627</v>
      </c>
      <c r="J38" s="119">
        <v>0</v>
      </c>
      <c r="K38" s="119">
        <v>0</v>
      </c>
      <c r="L38" s="187">
        <v>0</v>
      </c>
      <c r="M38" s="119">
        <v>0</v>
      </c>
      <c r="N38" s="119">
        <v>0</v>
      </c>
      <c r="O38" s="187">
        <v>0</v>
      </c>
      <c r="P38" s="119">
        <v>0</v>
      </c>
      <c r="Q38" s="187">
        <v>28</v>
      </c>
      <c r="R38" s="119">
        <v>10</v>
      </c>
      <c r="S38" s="119">
        <v>0</v>
      </c>
      <c r="T38" s="187">
        <v>0</v>
      </c>
    </row>
    <row r="39" spans="1:20" ht="26.25" customHeight="1" x14ac:dyDescent="0.2">
      <c r="A39" s="163" t="s">
        <v>119</v>
      </c>
      <c r="B39" s="144"/>
      <c r="C39" s="144"/>
      <c r="D39" s="144"/>
      <c r="E39" s="119">
        <v>179</v>
      </c>
      <c r="F39" s="119">
        <v>75</v>
      </c>
      <c r="G39" s="119">
        <v>307</v>
      </c>
      <c r="H39" s="119">
        <v>79</v>
      </c>
      <c r="I39" s="119">
        <v>3636</v>
      </c>
      <c r="J39" s="119">
        <v>1863</v>
      </c>
      <c r="K39" s="119">
        <v>0</v>
      </c>
      <c r="L39" s="187">
        <v>0</v>
      </c>
      <c r="M39" s="119">
        <v>0</v>
      </c>
      <c r="N39" s="119">
        <v>0</v>
      </c>
      <c r="O39" s="187">
        <v>0</v>
      </c>
      <c r="P39" s="119">
        <v>0</v>
      </c>
      <c r="Q39" s="187">
        <v>108</v>
      </c>
      <c r="R39" s="119">
        <v>12</v>
      </c>
      <c r="S39" s="119">
        <v>101</v>
      </c>
      <c r="T39" s="187">
        <v>867</v>
      </c>
    </row>
    <row r="40" spans="1:20" ht="24.75" customHeight="1" x14ac:dyDescent="0.2">
      <c r="A40" s="163" t="s">
        <v>81</v>
      </c>
      <c r="B40" s="144"/>
      <c r="C40" s="144"/>
      <c r="D40" s="144"/>
      <c r="E40" s="119">
        <v>222</v>
      </c>
      <c r="F40" s="119">
        <v>91</v>
      </c>
      <c r="G40" s="119">
        <v>257</v>
      </c>
      <c r="H40" s="119">
        <v>102</v>
      </c>
      <c r="I40" s="119">
        <v>4582</v>
      </c>
      <c r="J40" s="119">
        <v>1036</v>
      </c>
      <c r="K40" s="119">
        <v>22</v>
      </c>
      <c r="L40" s="187">
        <v>0</v>
      </c>
      <c r="M40" s="119">
        <v>64</v>
      </c>
      <c r="N40" s="119">
        <v>0</v>
      </c>
      <c r="O40" s="187">
        <v>580</v>
      </c>
      <c r="P40" s="119">
        <v>0</v>
      </c>
      <c r="Q40" s="187">
        <v>60</v>
      </c>
      <c r="R40" s="119">
        <v>4</v>
      </c>
      <c r="S40" s="119">
        <v>58</v>
      </c>
      <c r="T40" s="187">
        <v>135</v>
      </c>
    </row>
    <row r="41" spans="1:20" ht="16.5" customHeight="1" x14ac:dyDescent="0.2">
      <c r="A41" s="169" t="s">
        <v>82</v>
      </c>
      <c r="B41" s="144"/>
      <c r="C41" s="144"/>
      <c r="D41" s="144"/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87">
        <v>0</v>
      </c>
      <c r="M41" s="119">
        <v>0</v>
      </c>
      <c r="N41" s="119">
        <v>0</v>
      </c>
      <c r="O41" s="187">
        <v>0</v>
      </c>
      <c r="P41" s="119">
        <v>0</v>
      </c>
      <c r="Q41" s="187">
        <v>0</v>
      </c>
      <c r="R41" s="119">
        <v>0</v>
      </c>
      <c r="S41" s="119">
        <v>0</v>
      </c>
      <c r="T41" s="187">
        <v>0</v>
      </c>
    </row>
    <row r="42" spans="1:20" ht="15" customHeight="1" x14ac:dyDescent="0.2">
      <c r="A42" s="170" t="s">
        <v>83</v>
      </c>
      <c r="B42" s="171"/>
      <c r="C42" s="171"/>
      <c r="D42" s="171"/>
      <c r="E42" s="200">
        <f t="shared" ref="E42:T42" si="13">E38+E39+E40</f>
        <v>757</v>
      </c>
      <c r="F42" s="200">
        <f t="shared" si="13"/>
        <v>166</v>
      </c>
      <c r="G42" s="200">
        <f t="shared" si="13"/>
        <v>851</v>
      </c>
      <c r="H42" s="200">
        <f t="shared" si="13"/>
        <v>181</v>
      </c>
      <c r="I42" s="200">
        <f t="shared" si="13"/>
        <v>10845</v>
      </c>
      <c r="J42" s="200">
        <f t="shared" si="13"/>
        <v>2899</v>
      </c>
      <c r="K42" s="200">
        <f t="shared" si="13"/>
        <v>22</v>
      </c>
      <c r="L42" s="200">
        <f t="shared" si="13"/>
        <v>0</v>
      </c>
      <c r="M42" s="200">
        <f t="shared" si="13"/>
        <v>64</v>
      </c>
      <c r="N42" s="200">
        <f t="shared" si="13"/>
        <v>0</v>
      </c>
      <c r="O42" s="200">
        <f t="shared" si="13"/>
        <v>580</v>
      </c>
      <c r="P42" s="200">
        <f t="shared" si="13"/>
        <v>0</v>
      </c>
      <c r="Q42" s="200">
        <f t="shared" si="13"/>
        <v>196</v>
      </c>
      <c r="R42" s="200">
        <f t="shared" si="13"/>
        <v>26</v>
      </c>
      <c r="S42" s="200">
        <f t="shared" si="13"/>
        <v>159</v>
      </c>
      <c r="T42" s="200">
        <f t="shared" si="13"/>
        <v>1002</v>
      </c>
    </row>
    <row r="43" spans="1:20" ht="29.25" customHeight="1" x14ac:dyDescent="0.2">
      <c r="A43" s="160" t="s">
        <v>84</v>
      </c>
      <c r="B43" s="161"/>
      <c r="C43" s="161"/>
      <c r="D43" s="161"/>
      <c r="E43" s="185">
        <f t="shared" ref="E43:T43" si="14">SUM(E44:E45)</f>
        <v>135</v>
      </c>
      <c r="F43" s="185">
        <f t="shared" si="14"/>
        <v>23</v>
      </c>
      <c r="G43" s="185">
        <f t="shared" si="14"/>
        <v>292</v>
      </c>
      <c r="H43" s="185">
        <f t="shared" si="14"/>
        <v>46</v>
      </c>
      <c r="I43" s="185">
        <f t="shared" si="14"/>
        <v>3599</v>
      </c>
      <c r="J43" s="185">
        <f t="shared" si="14"/>
        <v>49</v>
      </c>
      <c r="K43" s="185">
        <f t="shared" si="14"/>
        <v>0</v>
      </c>
      <c r="L43" s="189">
        <f t="shared" si="14"/>
        <v>0</v>
      </c>
      <c r="M43" s="185">
        <f t="shared" si="14"/>
        <v>0</v>
      </c>
      <c r="N43" s="185">
        <f t="shared" si="14"/>
        <v>0</v>
      </c>
      <c r="O43" s="189">
        <f t="shared" si="14"/>
        <v>0</v>
      </c>
      <c r="P43" s="185">
        <f t="shared" si="14"/>
        <v>0</v>
      </c>
      <c r="Q43" s="189">
        <f t="shared" si="14"/>
        <v>64</v>
      </c>
      <c r="R43" s="185">
        <f t="shared" si="14"/>
        <v>25</v>
      </c>
      <c r="S43" s="185">
        <f t="shared" si="14"/>
        <v>8</v>
      </c>
      <c r="T43" s="189">
        <f t="shared" si="14"/>
        <v>32</v>
      </c>
    </row>
    <row r="44" spans="1:20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112</v>
      </c>
      <c r="F44" s="119">
        <v>0</v>
      </c>
      <c r="G44" s="119">
        <v>246</v>
      </c>
      <c r="H44" s="119">
        <v>0</v>
      </c>
      <c r="I44" s="119">
        <v>2450</v>
      </c>
      <c r="J44" s="119">
        <v>0</v>
      </c>
      <c r="K44" s="119">
        <v>0</v>
      </c>
      <c r="L44" s="187">
        <v>0</v>
      </c>
      <c r="M44" s="119">
        <v>0</v>
      </c>
      <c r="N44" s="119">
        <v>0</v>
      </c>
      <c r="O44" s="187">
        <v>0</v>
      </c>
      <c r="P44" s="119">
        <v>0</v>
      </c>
      <c r="Q44" s="187">
        <v>55</v>
      </c>
      <c r="R44" s="119">
        <v>25</v>
      </c>
      <c r="S44" s="119">
        <v>8</v>
      </c>
      <c r="T44" s="187">
        <v>32</v>
      </c>
    </row>
    <row r="45" spans="1:20" ht="30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23</v>
      </c>
      <c r="F45" s="119">
        <v>23</v>
      </c>
      <c r="G45" s="119">
        <v>46</v>
      </c>
      <c r="H45" s="119">
        <v>46</v>
      </c>
      <c r="I45" s="119">
        <v>1149</v>
      </c>
      <c r="J45" s="119">
        <v>49</v>
      </c>
      <c r="K45" s="119">
        <v>0</v>
      </c>
      <c r="L45" s="187">
        <v>0</v>
      </c>
      <c r="M45" s="119">
        <v>0</v>
      </c>
      <c r="N45" s="119">
        <v>0</v>
      </c>
      <c r="O45" s="187">
        <v>0</v>
      </c>
      <c r="P45" s="119">
        <v>0</v>
      </c>
      <c r="Q45" s="187">
        <v>9</v>
      </c>
      <c r="R45" s="119">
        <v>0</v>
      </c>
      <c r="S45" s="119">
        <v>0</v>
      </c>
      <c r="T45" s="187">
        <v>0</v>
      </c>
    </row>
    <row r="46" spans="1:20" ht="30" customHeight="1" x14ac:dyDescent="0.2">
      <c r="A46" s="160" t="s">
        <v>91</v>
      </c>
      <c r="B46" s="161"/>
      <c r="C46" s="161"/>
      <c r="D46" s="161"/>
      <c r="E46" s="185">
        <f t="shared" ref="E46:T46" si="15">SUM(E47:E48)</f>
        <v>26</v>
      </c>
      <c r="F46" s="185">
        <f t="shared" si="15"/>
        <v>0</v>
      </c>
      <c r="G46" s="185">
        <f t="shared" si="15"/>
        <v>280</v>
      </c>
      <c r="H46" s="185">
        <f t="shared" si="15"/>
        <v>0</v>
      </c>
      <c r="I46" s="185">
        <f t="shared" si="15"/>
        <v>232</v>
      </c>
      <c r="J46" s="185">
        <f t="shared" si="15"/>
        <v>0</v>
      </c>
      <c r="K46" s="185">
        <f t="shared" si="15"/>
        <v>15</v>
      </c>
      <c r="L46" s="189">
        <f t="shared" si="15"/>
        <v>0</v>
      </c>
      <c r="M46" s="185">
        <f t="shared" si="15"/>
        <v>30</v>
      </c>
      <c r="N46" s="185">
        <f t="shared" si="15"/>
        <v>0</v>
      </c>
      <c r="O46" s="189">
        <f t="shared" si="15"/>
        <v>15</v>
      </c>
      <c r="P46" s="185">
        <f t="shared" si="15"/>
        <v>0</v>
      </c>
      <c r="Q46" s="189">
        <f t="shared" si="15"/>
        <v>30</v>
      </c>
      <c r="R46" s="185">
        <f t="shared" si="15"/>
        <v>11</v>
      </c>
      <c r="S46" s="185">
        <f t="shared" si="15"/>
        <v>25</v>
      </c>
      <c r="T46" s="189">
        <f t="shared" si="15"/>
        <v>108</v>
      </c>
    </row>
    <row r="47" spans="1:20" ht="18.7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14</v>
      </c>
      <c r="F47" s="119">
        <v>0</v>
      </c>
      <c r="G47" s="119">
        <v>20</v>
      </c>
      <c r="H47" s="119">
        <v>0</v>
      </c>
      <c r="I47" s="119">
        <v>150</v>
      </c>
      <c r="J47" s="119">
        <v>0</v>
      </c>
      <c r="K47" s="119">
        <v>15</v>
      </c>
      <c r="L47" s="187">
        <v>0</v>
      </c>
      <c r="M47" s="119">
        <v>30</v>
      </c>
      <c r="N47" s="119">
        <v>0</v>
      </c>
      <c r="O47" s="187">
        <v>15</v>
      </c>
      <c r="P47" s="119">
        <v>0</v>
      </c>
      <c r="Q47" s="187">
        <v>25</v>
      </c>
      <c r="R47" s="119">
        <v>11</v>
      </c>
      <c r="S47" s="119">
        <v>5</v>
      </c>
      <c r="T47" s="187">
        <v>25</v>
      </c>
    </row>
    <row r="48" spans="1:20" ht="28.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12</v>
      </c>
      <c r="F48" s="119">
        <v>0</v>
      </c>
      <c r="G48" s="119">
        <v>260</v>
      </c>
      <c r="H48" s="119">
        <v>0</v>
      </c>
      <c r="I48" s="119">
        <v>82</v>
      </c>
      <c r="J48" s="119">
        <v>0</v>
      </c>
      <c r="K48" s="119">
        <v>0</v>
      </c>
      <c r="L48" s="187">
        <v>0</v>
      </c>
      <c r="M48" s="119">
        <v>0</v>
      </c>
      <c r="N48" s="119">
        <v>0</v>
      </c>
      <c r="O48" s="187">
        <v>0</v>
      </c>
      <c r="P48" s="119">
        <v>0</v>
      </c>
      <c r="Q48" s="187">
        <v>5</v>
      </c>
      <c r="R48" s="119">
        <v>0</v>
      </c>
      <c r="S48" s="119">
        <v>20</v>
      </c>
      <c r="T48" s="187">
        <v>83</v>
      </c>
    </row>
    <row r="49" spans="1:20" ht="14.25" customHeight="1" x14ac:dyDescent="0.2">
      <c r="A49" s="172" t="s">
        <v>98</v>
      </c>
      <c r="B49" s="173"/>
      <c r="C49" s="173"/>
      <c r="D49" s="173"/>
      <c r="E49" s="174">
        <f t="shared" ref="E49:T49" si="16">E25+E16+E13+E10</f>
        <v>37800</v>
      </c>
      <c r="F49" s="174">
        <f t="shared" si="16"/>
        <v>25131</v>
      </c>
      <c r="G49" s="174">
        <f t="shared" si="16"/>
        <v>66658</v>
      </c>
      <c r="H49" s="174">
        <f t="shared" si="16"/>
        <v>44749</v>
      </c>
      <c r="I49" s="174">
        <f t="shared" si="16"/>
        <v>317256</v>
      </c>
      <c r="J49" s="174">
        <f t="shared" si="16"/>
        <v>206632</v>
      </c>
      <c r="K49" s="174">
        <f t="shared" si="16"/>
        <v>88</v>
      </c>
      <c r="L49" s="174">
        <f t="shared" si="16"/>
        <v>47</v>
      </c>
      <c r="M49" s="174">
        <f t="shared" si="16"/>
        <v>174</v>
      </c>
      <c r="N49" s="174">
        <f t="shared" si="16"/>
        <v>47</v>
      </c>
      <c r="O49" s="174">
        <f t="shared" si="16"/>
        <v>753</v>
      </c>
      <c r="P49" s="174">
        <f t="shared" si="16"/>
        <v>84</v>
      </c>
      <c r="Q49" s="174">
        <f t="shared" si="16"/>
        <v>8336</v>
      </c>
      <c r="R49" s="174">
        <f t="shared" si="16"/>
        <v>615</v>
      </c>
      <c r="S49" s="174">
        <f t="shared" si="16"/>
        <v>8447</v>
      </c>
      <c r="T49" s="174">
        <f t="shared" si="16"/>
        <v>71438</v>
      </c>
    </row>
    <row r="50" spans="1:20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</sheetData>
  <mergeCells count="23">
    <mergeCell ref="S4:S5"/>
    <mergeCell ref="T4:T5"/>
    <mergeCell ref="A1:M1"/>
    <mergeCell ref="A2:R2"/>
    <mergeCell ref="E3:J3"/>
    <mergeCell ref="K3:P3"/>
    <mergeCell ref="Q3:R3"/>
    <mergeCell ref="S3:T3"/>
    <mergeCell ref="A4:A5"/>
    <mergeCell ref="E4:E5"/>
    <mergeCell ref="F4:F5"/>
    <mergeCell ref="G4:G5"/>
    <mergeCell ref="H4:H5"/>
    <mergeCell ref="I4:I5"/>
    <mergeCell ref="J4:J5"/>
    <mergeCell ref="K4:K5"/>
    <mergeCell ref="Q4:Q5"/>
    <mergeCell ref="R4:R5"/>
    <mergeCell ref="L4:L5"/>
    <mergeCell ref="M4:M5"/>
    <mergeCell ref="N4:N5"/>
    <mergeCell ref="O4:O5"/>
    <mergeCell ref="P4:P5"/>
  </mergeCells>
  <dataValidations count="1">
    <dataValidation type="list" allowBlank="1" showErrorMessage="1" sqref="B11:B12 B14:B15 B17:B24 B26 B28:B30 B32:B34 B38:B42 B44:B45 B47:B48">
      <formula1>types</formula1>
    </dataValidation>
  </dataValidations>
  <pageMargins left="0.7" right="0.7" top="0.75" bottom="0.75" header="0" footer="0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98"/>
  <sheetViews>
    <sheetView topLeftCell="F1" zoomScaleNormal="100" workbookViewId="0">
      <selection activeCell="AB18" sqref="AB18"/>
    </sheetView>
  </sheetViews>
  <sheetFormatPr defaultColWidth="12.5703125" defaultRowHeight="15" customHeight="1" x14ac:dyDescent="0.2"/>
  <cols>
    <col min="1" max="1" width="66" customWidth="1"/>
    <col min="2" max="2" width="24.85546875" hidden="1" customWidth="1"/>
    <col min="3" max="3" width="11.28515625" hidden="1" customWidth="1"/>
    <col min="4" max="4" width="4.140625" hidden="1" customWidth="1"/>
    <col min="5" max="5" width="7.140625" customWidth="1"/>
    <col min="6" max="6" width="7" customWidth="1"/>
    <col min="7" max="7" width="8" customWidth="1"/>
    <col min="8" max="9" width="6.42578125" customWidth="1"/>
    <col min="10" max="10" width="10.7109375" customWidth="1"/>
    <col min="11" max="11" width="6.7109375" customWidth="1"/>
    <col min="12" max="12" width="9.28515625" customWidth="1"/>
    <col min="13" max="13" width="6.85546875" customWidth="1"/>
    <col min="14" max="14" width="6.140625" customWidth="1"/>
    <col min="15" max="15" width="6.28515625" customWidth="1"/>
    <col min="16" max="16" width="5.42578125" customWidth="1"/>
    <col min="17" max="17" width="5.85546875" customWidth="1"/>
    <col min="18" max="18" width="6" customWidth="1"/>
    <col min="19" max="19" width="5.5703125" customWidth="1"/>
    <col min="20" max="20" width="4.5703125" customWidth="1"/>
    <col min="21" max="21" width="4.28515625" customWidth="1"/>
    <col min="22" max="22" width="5.28515625" customWidth="1"/>
    <col min="23" max="24" width="6.28515625" customWidth="1"/>
    <col min="25" max="25" width="6.42578125" customWidth="1"/>
    <col min="26" max="26" width="6.5703125" customWidth="1"/>
    <col min="27" max="27" width="6.7109375" customWidth="1"/>
    <col min="28" max="28" width="9.140625" customWidth="1"/>
  </cols>
  <sheetData>
    <row r="1" spans="1:28" ht="15.75" customHeight="1" x14ac:dyDescent="0.2">
      <c r="A1" s="406" t="s">
        <v>205</v>
      </c>
      <c r="B1" s="94"/>
      <c r="C1" s="94"/>
      <c r="D1" s="94"/>
      <c r="E1" s="440" t="s">
        <v>206</v>
      </c>
      <c r="F1" s="398"/>
      <c r="G1" s="398"/>
      <c r="H1" s="451"/>
      <c r="I1" s="452" t="s">
        <v>207</v>
      </c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5"/>
      <c r="AB1" s="3"/>
    </row>
    <row r="2" spans="1:28" ht="15.75" customHeight="1" x14ac:dyDescent="0.2">
      <c r="A2" s="407"/>
      <c r="B2" s="95"/>
      <c r="C2" s="58"/>
      <c r="D2" s="58"/>
      <c r="E2" s="387"/>
      <c r="F2" s="387"/>
      <c r="G2" s="387"/>
      <c r="H2" s="427"/>
      <c r="I2" s="453" t="s">
        <v>208</v>
      </c>
      <c r="J2" s="405"/>
      <c r="K2" s="419" t="s">
        <v>209</v>
      </c>
      <c r="L2" s="404"/>
      <c r="M2" s="404"/>
      <c r="N2" s="404"/>
      <c r="O2" s="404"/>
      <c r="P2" s="404"/>
      <c r="Q2" s="404"/>
      <c r="R2" s="402"/>
      <c r="S2" s="404"/>
      <c r="T2" s="404"/>
      <c r="U2" s="404"/>
      <c r="V2" s="404"/>
      <c r="W2" s="404"/>
      <c r="X2" s="404"/>
      <c r="Y2" s="404"/>
      <c r="Z2" s="404"/>
      <c r="AA2" s="405"/>
      <c r="AB2" s="3"/>
    </row>
    <row r="3" spans="1:28" ht="58.5" customHeight="1" x14ac:dyDescent="0.2">
      <c r="A3" s="407"/>
      <c r="B3" s="13"/>
      <c r="C3" s="30"/>
      <c r="D3" s="30"/>
      <c r="E3" s="454" t="s">
        <v>210</v>
      </c>
      <c r="F3" s="387"/>
      <c r="G3" s="455" t="s">
        <v>211</v>
      </c>
      <c r="H3" s="387"/>
      <c r="I3" s="408" t="s">
        <v>110</v>
      </c>
      <c r="J3" s="456" t="s">
        <v>212</v>
      </c>
      <c r="K3" s="438" t="s">
        <v>110</v>
      </c>
      <c r="L3" s="457" t="s">
        <v>212</v>
      </c>
      <c r="M3" s="412" t="s">
        <v>213</v>
      </c>
      <c r="N3" s="445" t="s">
        <v>214</v>
      </c>
      <c r="O3" s="458"/>
      <c r="P3" s="445" t="s">
        <v>215</v>
      </c>
      <c r="Q3" s="402"/>
      <c r="R3" s="446" t="s">
        <v>216</v>
      </c>
      <c r="S3" s="460" t="s">
        <v>217</v>
      </c>
      <c r="T3" s="402"/>
      <c r="U3" s="402"/>
      <c r="V3" s="402"/>
      <c r="W3" s="458"/>
      <c r="X3" s="460" t="s">
        <v>218</v>
      </c>
      <c r="Y3" s="402"/>
      <c r="Z3" s="402"/>
      <c r="AA3" s="458"/>
      <c r="AB3" s="3"/>
    </row>
    <row r="4" spans="1:28" ht="9" customHeight="1" x14ac:dyDescent="0.2">
      <c r="A4" s="407"/>
      <c r="B4" s="28"/>
      <c r="C4" s="29"/>
      <c r="D4" s="29"/>
      <c r="E4" s="412" t="s">
        <v>219</v>
      </c>
      <c r="F4" s="412" t="s">
        <v>220</v>
      </c>
      <c r="G4" s="449" t="s">
        <v>219</v>
      </c>
      <c r="H4" s="412" t="s">
        <v>220</v>
      </c>
      <c r="I4" s="407"/>
      <c r="J4" s="448"/>
      <c r="K4" s="407"/>
      <c r="L4" s="407"/>
      <c r="M4" s="407"/>
      <c r="N4" s="425"/>
      <c r="O4" s="427"/>
      <c r="P4" s="425"/>
      <c r="Q4" s="387"/>
      <c r="R4" s="447"/>
      <c r="S4" s="387"/>
      <c r="T4" s="387"/>
      <c r="U4" s="387"/>
      <c r="V4" s="387"/>
      <c r="W4" s="427"/>
      <c r="X4" s="387"/>
      <c r="Y4" s="387"/>
      <c r="Z4" s="387"/>
      <c r="AA4" s="427"/>
      <c r="AB4" s="3"/>
    </row>
    <row r="5" spans="1:28" ht="79.5" customHeight="1" x14ac:dyDescent="0.2">
      <c r="A5" s="407"/>
      <c r="B5" s="28"/>
      <c r="C5" s="29"/>
      <c r="D5" s="29"/>
      <c r="E5" s="407"/>
      <c r="F5" s="407"/>
      <c r="G5" s="450"/>
      <c r="H5" s="407"/>
      <c r="I5" s="407"/>
      <c r="J5" s="448"/>
      <c r="K5" s="407"/>
      <c r="L5" s="407"/>
      <c r="M5" s="407"/>
      <c r="N5" s="459" t="s">
        <v>110</v>
      </c>
      <c r="O5" s="408" t="s">
        <v>221</v>
      </c>
      <c r="P5" s="409" t="s">
        <v>110</v>
      </c>
      <c r="Q5" s="442" t="s">
        <v>221</v>
      </c>
      <c r="R5" s="447"/>
      <c r="S5" s="461" t="s">
        <v>222</v>
      </c>
      <c r="T5" s="412" t="s">
        <v>223</v>
      </c>
      <c r="U5" s="412" t="s">
        <v>224</v>
      </c>
      <c r="V5" s="412" t="s">
        <v>225</v>
      </c>
      <c r="W5" s="412" t="s">
        <v>226</v>
      </c>
      <c r="X5" s="412" t="s">
        <v>227</v>
      </c>
      <c r="Y5" s="412" t="s">
        <v>228</v>
      </c>
      <c r="Z5" s="412" t="s">
        <v>229</v>
      </c>
      <c r="AA5" s="412" t="s">
        <v>230</v>
      </c>
      <c r="AB5" s="3"/>
    </row>
    <row r="6" spans="1:28" s="329" customFormat="1" ht="32.25" hidden="1" customHeight="1" x14ac:dyDescent="0.2">
      <c r="A6" s="400"/>
      <c r="B6" s="28"/>
      <c r="C6" s="118"/>
      <c r="D6" s="118"/>
      <c r="E6" s="407"/>
      <c r="F6" s="407"/>
      <c r="G6" s="450"/>
      <c r="H6" s="407"/>
      <c r="I6" s="407"/>
      <c r="J6" s="448"/>
      <c r="K6" s="407"/>
      <c r="L6" s="407"/>
      <c r="M6" s="407"/>
      <c r="N6" s="451"/>
      <c r="O6" s="407"/>
      <c r="P6" s="407"/>
      <c r="Q6" s="448"/>
      <c r="R6" s="447"/>
      <c r="S6" s="451"/>
      <c r="T6" s="407"/>
      <c r="U6" s="407"/>
      <c r="V6" s="407"/>
      <c r="W6" s="407"/>
      <c r="X6" s="407"/>
      <c r="Y6" s="407"/>
      <c r="Z6" s="407"/>
      <c r="AA6" s="407"/>
      <c r="AB6" s="328"/>
    </row>
    <row r="7" spans="1:28" s="338" customFormat="1" ht="12" customHeight="1" x14ac:dyDescent="0.2">
      <c r="A7" s="331" t="s">
        <v>231</v>
      </c>
      <c r="B7" s="332" t="s">
        <v>16</v>
      </c>
      <c r="C7" s="333" t="s">
        <v>17</v>
      </c>
      <c r="D7" s="334" t="s">
        <v>18</v>
      </c>
      <c r="E7" s="335">
        <v>107</v>
      </c>
      <c r="F7" s="335">
        <v>108</v>
      </c>
      <c r="G7" s="335">
        <v>109</v>
      </c>
      <c r="H7" s="335">
        <v>110</v>
      </c>
      <c r="I7" s="336">
        <v>111</v>
      </c>
      <c r="J7" s="335">
        <v>112</v>
      </c>
      <c r="K7" s="336">
        <v>113</v>
      </c>
      <c r="L7" s="335">
        <v>114</v>
      </c>
      <c r="M7" s="335">
        <v>115</v>
      </c>
      <c r="N7" s="335">
        <v>116</v>
      </c>
      <c r="O7" s="335">
        <v>117</v>
      </c>
      <c r="P7" s="335">
        <v>118</v>
      </c>
      <c r="Q7" s="335">
        <v>119</v>
      </c>
      <c r="R7" s="335">
        <v>120</v>
      </c>
      <c r="S7" s="335">
        <v>121</v>
      </c>
      <c r="T7" s="335">
        <v>122</v>
      </c>
      <c r="U7" s="335">
        <v>123</v>
      </c>
      <c r="V7" s="335">
        <v>124</v>
      </c>
      <c r="W7" s="335">
        <v>125</v>
      </c>
      <c r="X7" s="335">
        <v>126</v>
      </c>
      <c r="Y7" s="335">
        <v>127</v>
      </c>
      <c r="Z7" s="335">
        <v>128</v>
      </c>
      <c r="AA7" s="335">
        <v>129</v>
      </c>
      <c r="AB7" s="337"/>
    </row>
    <row r="8" spans="1:28" s="329" customFormat="1" ht="12.75" hidden="1" customHeight="1" x14ac:dyDescent="0.2">
      <c r="A8" s="330" t="s">
        <v>116</v>
      </c>
      <c r="B8" s="98"/>
      <c r="C8" s="98"/>
      <c r="D8" s="98"/>
      <c r="E8" s="98"/>
      <c r="F8" s="98"/>
      <c r="G8" s="98"/>
      <c r="H8" s="98"/>
      <c r="I8" s="98"/>
      <c r="J8" s="122"/>
      <c r="K8" s="123"/>
      <c r="L8" s="122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328"/>
    </row>
    <row r="9" spans="1:28" ht="12.75" hidden="1" customHeight="1" x14ac:dyDescent="0.2">
      <c r="A9" s="32" t="s">
        <v>117</v>
      </c>
      <c r="B9" s="96"/>
      <c r="C9" s="96"/>
      <c r="D9" s="96"/>
      <c r="E9" s="96"/>
      <c r="F9" s="96"/>
      <c r="G9" s="96"/>
      <c r="H9" s="96"/>
      <c r="I9" s="96"/>
      <c r="J9" s="99"/>
      <c r="K9" s="97"/>
      <c r="L9" s="99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100"/>
      <c r="Y9" s="100"/>
      <c r="Z9" s="100"/>
      <c r="AA9" s="100"/>
      <c r="AB9" s="3"/>
    </row>
    <row r="10" spans="1:28" ht="15" hidden="1" customHeight="1" x14ac:dyDescent="0.2">
      <c r="A10" s="32" t="s">
        <v>118</v>
      </c>
      <c r="B10" s="96"/>
      <c r="C10" s="96"/>
      <c r="D10" s="96"/>
      <c r="E10" s="32"/>
      <c r="F10" s="74"/>
      <c r="G10" s="74"/>
      <c r="H10" s="74"/>
      <c r="I10" s="74"/>
      <c r="J10" s="101"/>
      <c r="K10" s="102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0"/>
      <c r="Y10" s="100"/>
      <c r="Z10" s="100"/>
      <c r="AA10" s="100"/>
      <c r="AB10" s="3"/>
    </row>
    <row r="11" spans="1:28" ht="13.5" customHeight="1" x14ac:dyDescent="0.2">
      <c r="A11" s="140" t="s">
        <v>19</v>
      </c>
      <c r="B11" s="141"/>
      <c r="C11" s="141"/>
      <c r="D11" s="142"/>
      <c r="E11" s="174">
        <f t="shared" ref="E11:AA11" si="0">E12+E13</f>
        <v>375</v>
      </c>
      <c r="F11" s="174">
        <f t="shared" si="0"/>
        <v>4</v>
      </c>
      <c r="G11" s="174">
        <f t="shared" si="0"/>
        <v>8</v>
      </c>
      <c r="H11" s="174">
        <f t="shared" si="0"/>
        <v>0</v>
      </c>
      <c r="I11" s="174">
        <f t="shared" si="0"/>
        <v>249</v>
      </c>
      <c r="J11" s="363">
        <f t="shared" si="0"/>
        <v>294.5</v>
      </c>
      <c r="K11" s="174">
        <f t="shared" si="0"/>
        <v>199</v>
      </c>
      <c r="L11" s="363">
        <f t="shared" si="0"/>
        <v>239</v>
      </c>
      <c r="M11" s="174">
        <f t="shared" si="0"/>
        <v>9</v>
      </c>
      <c r="N11" s="174">
        <f t="shared" si="0"/>
        <v>176</v>
      </c>
      <c r="O11" s="174">
        <f t="shared" si="0"/>
        <v>82</v>
      </c>
      <c r="P11" s="174">
        <f t="shared" si="0"/>
        <v>21</v>
      </c>
      <c r="Q11" s="174">
        <f t="shared" si="0"/>
        <v>1</v>
      </c>
      <c r="R11" s="174">
        <f t="shared" si="0"/>
        <v>2</v>
      </c>
      <c r="S11" s="174">
        <f t="shared" si="0"/>
        <v>179</v>
      </c>
      <c r="T11" s="174">
        <f t="shared" si="0"/>
        <v>20</v>
      </c>
      <c r="U11" s="174">
        <f t="shared" si="0"/>
        <v>2</v>
      </c>
      <c r="V11" s="174">
        <f t="shared" si="0"/>
        <v>98</v>
      </c>
      <c r="W11" s="174">
        <f t="shared" si="0"/>
        <v>99</v>
      </c>
      <c r="X11" s="174">
        <f t="shared" si="0"/>
        <v>100</v>
      </c>
      <c r="Y11" s="174">
        <f t="shared" si="0"/>
        <v>33</v>
      </c>
      <c r="Z11" s="174">
        <f t="shared" si="0"/>
        <v>41</v>
      </c>
      <c r="AA11" s="174">
        <f t="shared" si="0"/>
        <v>26</v>
      </c>
      <c r="AB11" s="105"/>
    </row>
    <row r="12" spans="1:28" ht="14.25" customHeight="1" x14ac:dyDescent="0.2">
      <c r="A12" s="143" t="s">
        <v>20</v>
      </c>
      <c r="B12" s="144" t="s">
        <v>21</v>
      </c>
      <c r="C12" s="144" t="e">
        <f>VLOOKUP(B15,[1]serial!$C$1:$D$37,2,FALSE)</f>
        <v>#N/A</v>
      </c>
      <c r="D12" s="144" t="s">
        <v>22</v>
      </c>
      <c r="E12" s="175">
        <v>375</v>
      </c>
      <c r="F12" s="176">
        <v>4</v>
      </c>
      <c r="G12" s="176">
        <v>8</v>
      </c>
      <c r="H12" s="176">
        <v>0</v>
      </c>
      <c r="I12" s="176">
        <v>192</v>
      </c>
      <c r="J12" s="364">
        <v>238</v>
      </c>
      <c r="K12" s="176">
        <v>152</v>
      </c>
      <c r="L12" s="364">
        <v>193</v>
      </c>
      <c r="M12" s="176">
        <v>5</v>
      </c>
      <c r="N12" s="176">
        <v>135</v>
      </c>
      <c r="O12" s="176">
        <v>65</v>
      </c>
      <c r="P12" s="176">
        <v>17</v>
      </c>
      <c r="Q12" s="176">
        <v>1</v>
      </c>
      <c r="R12" s="176">
        <v>0</v>
      </c>
      <c r="S12" s="176">
        <v>142</v>
      </c>
      <c r="T12" s="176">
        <v>10</v>
      </c>
      <c r="U12" s="176">
        <v>2</v>
      </c>
      <c r="V12" s="176">
        <v>70</v>
      </c>
      <c r="W12" s="176">
        <v>80</v>
      </c>
      <c r="X12" s="176">
        <v>77</v>
      </c>
      <c r="Y12" s="176">
        <v>27</v>
      </c>
      <c r="Z12" s="176">
        <v>32</v>
      </c>
      <c r="AA12" s="176">
        <v>18</v>
      </c>
      <c r="AB12" s="105"/>
    </row>
    <row r="13" spans="1:28" ht="15" customHeight="1" x14ac:dyDescent="0.2">
      <c r="A13" s="143" t="s">
        <v>23</v>
      </c>
      <c r="B13" s="144" t="s">
        <v>24</v>
      </c>
      <c r="C13" s="144" t="e">
        <f>VLOOKUP(B16,[1]serial!$C$1:$D$37,2,FALSE)</f>
        <v>#N/A</v>
      </c>
      <c r="D13" s="144" t="s">
        <v>25</v>
      </c>
      <c r="E13" s="175">
        <v>0</v>
      </c>
      <c r="F13" s="176">
        <v>0</v>
      </c>
      <c r="G13" s="176">
        <v>0</v>
      </c>
      <c r="H13" s="176">
        <v>0</v>
      </c>
      <c r="I13" s="176">
        <v>57</v>
      </c>
      <c r="J13" s="364">
        <v>56.5</v>
      </c>
      <c r="K13" s="176">
        <v>47</v>
      </c>
      <c r="L13" s="364">
        <v>46</v>
      </c>
      <c r="M13" s="176">
        <v>4</v>
      </c>
      <c r="N13" s="176">
        <v>41</v>
      </c>
      <c r="O13" s="176">
        <v>17</v>
      </c>
      <c r="P13" s="176">
        <v>4</v>
      </c>
      <c r="Q13" s="176">
        <v>0</v>
      </c>
      <c r="R13" s="176">
        <v>2</v>
      </c>
      <c r="S13" s="176">
        <v>37</v>
      </c>
      <c r="T13" s="176">
        <v>10</v>
      </c>
      <c r="U13" s="176">
        <v>0</v>
      </c>
      <c r="V13" s="176">
        <v>28</v>
      </c>
      <c r="W13" s="176">
        <v>19</v>
      </c>
      <c r="X13" s="176">
        <v>23</v>
      </c>
      <c r="Y13" s="176">
        <v>6</v>
      </c>
      <c r="Z13" s="176">
        <v>9</v>
      </c>
      <c r="AA13" s="176">
        <v>8</v>
      </c>
      <c r="AB13" s="105"/>
    </row>
    <row r="14" spans="1:28" ht="13.5" customHeight="1" x14ac:dyDescent="0.2">
      <c r="A14" s="140" t="s">
        <v>26</v>
      </c>
      <c r="B14" s="141"/>
      <c r="C14" s="141"/>
      <c r="D14" s="142"/>
      <c r="E14" s="174">
        <f t="shared" ref="E14:AA14" si="1">SUM(E15:E16)</f>
        <v>2963</v>
      </c>
      <c r="F14" s="174">
        <f t="shared" si="1"/>
        <v>40</v>
      </c>
      <c r="G14" s="174">
        <f t="shared" si="1"/>
        <v>2225</v>
      </c>
      <c r="H14" s="174">
        <f t="shared" si="1"/>
        <v>6</v>
      </c>
      <c r="I14" s="174">
        <f t="shared" si="1"/>
        <v>2569</v>
      </c>
      <c r="J14" s="363">
        <f t="shared" si="1"/>
        <v>2326</v>
      </c>
      <c r="K14" s="174">
        <f t="shared" si="1"/>
        <v>2000</v>
      </c>
      <c r="L14" s="363">
        <f t="shared" si="1"/>
        <v>1878</v>
      </c>
      <c r="M14" s="174">
        <f t="shared" si="1"/>
        <v>29</v>
      </c>
      <c r="N14" s="174">
        <f t="shared" si="1"/>
        <v>1079</v>
      </c>
      <c r="O14" s="174">
        <f t="shared" si="1"/>
        <v>413</v>
      </c>
      <c r="P14" s="174">
        <f t="shared" si="1"/>
        <v>775</v>
      </c>
      <c r="Q14" s="174">
        <f t="shared" si="1"/>
        <v>347</v>
      </c>
      <c r="R14" s="174">
        <f t="shared" si="1"/>
        <v>146</v>
      </c>
      <c r="S14" s="174">
        <f t="shared" si="1"/>
        <v>1903</v>
      </c>
      <c r="T14" s="174">
        <f t="shared" si="1"/>
        <v>97</v>
      </c>
      <c r="U14" s="174">
        <f t="shared" si="1"/>
        <v>50</v>
      </c>
      <c r="V14" s="174">
        <f t="shared" si="1"/>
        <v>1104</v>
      </c>
      <c r="W14" s="174">
        <f t="shared" si="1"/>
        <v>846</v>
      </c>
      <c r="X14" s="174">
        <f t="shared" si="1"/>
        <v>900</v>
      </c>
      <c r="Y14" s="174">
        <f t="shared" si="1"/>
        <v>398</v>
      </c>
      <c r="Z14" s="174">
        <f t="shared" si="1"/>
        <v>421</v>
      </c>
      <c r="AA14" s="174">
        <f t="shared" si="1"/>
        <v>81</v>
      </c>
      <c r="AB14" s="105"/>
    </row>
    <row r="15" spans="1:28" ht="15.75" customHeight="1" x14ac:dyDescent="0.2">
      <c r="A15" s="143" t="s">
        <v>27</v>
      </c>
      <c r="B15" s="144" t="s">
        <v>28</v>
      </c>
      <c r="C15" s="144" t="e">
        <f>VLOOKUP(B18,[1]serial!$C$1:$D$37,2,FALSE)</f>
        <v>#N/A</v>
      </c>
      <c r="D15" s="145" t="s">
        <v>29</v>
      </c>
      <c r="E15" s="177">
        <v>1396</v>
      </c>
      <c r="F15" s="177">
        <v>33</v>
      </c>
      <c r="G15" s="177">
        <v>773</v>
      </c>
      <c r="H15" s="177">
        <v>6</v>
      </c>
      <c r="I15" s="177">
        <v>1086</v>
      </c>
      <c r="J15" s="365">
        <v>1051</v>
      </c>
      <c r="K15" s="177">
        <v>875</v>
      </c>
      <c r="L15" s="365">
        <v>850</v>
      </c>
      <c r="M15" s="177">
        <v>26</v>
      </c>
      <c r="N15" s="177">
        <v>669</v>
      </c>
      <c r="O15" s="177">
        <v>280</v>
      </c>
      <c r="P15" s="177">
        <v>167</v>
      </c>
      <c r="Q15" s="177">
        <v>90</v>
      </c>
      <c r="R15" s="177">
        <v>39</v>
      </c>
      <c r="S15" s="177">
        <v>801</v>
      </c>
      <c r="T15" s="177">
        <v>74</v>
      </c>
      <c r="U15" s="177">
        <v>27</v>
      </c>
      <c r="V15" s="177">
        <v>488</v>
      </c>
      <c r="W15" s="177">
        <v>360</v>
      </c>
      <c r="X15" s="177">
        <v>469</v>
      </c>
      <c r="Y15" s="177">
        <v>162</v>
      </c>
      <c r="Z15" s="177">
        <v>231</v>
      </c>
      <c r="AA15" s="177">
        <v>76</v>
      </c>
      <c r="AB15" s="105"/>
    </row>
    <row r="16" spans="1:28" ht="12.75" customHeight="1" x14ac:dyDescent="0.2">
      <c r="A16" s="143" t="s">
        <v>30</v>
      </c>
      <c r="B16" s="144" t="s">
        <v>31</v>
      </c>
      <c r="C16" s="144" t="e">
        <f>VLOOKUP(B19,[1]serial!$C$1:$D$37,2,FALSE)</f>
        <v>#N/A</v>
      </c>
      <c r="D16" s="146" t="s">
        <v>32</v>
      </c>
      <c r="E16" s="119">
        <v>1567</v>
      </c>
      <c r="F16" s="178">
        <v>7</v>
      </c>
      <c r="G16" s="178">
        <v>1452</v>
      </c>
      <c r="H16" s="178">
        <v>0</v>
      </c>
      <c r="I16" s="178">
        <v>1483</v>
      </c>
      <c r="J16" s="366">
        <v>1275</v>
      </c>
      <c r="K16" s="178">
        <v>1125</v>
      </c>
      <c r="L16" s="366">
        <v>1028</v>
      </c>
      <c r="M16" s="178">
        <v>3</v>
      </c>
      <c r="N16" s="178">
        <v>410</v>
      </c>
      <c r="O16" s="178">
        <v>133</v>
      </c>
      <c r="P16" s="178">
        <v>608</v>
      </c>
      <c r="Q16" s="178">
        <v>257</v>
      </c>
      <c r="R16" s="178">
        <v>107</v>
      </c>
      <c r="S16" s="178">
        <v>1102</v>
      </c>
      <c r="T16" s="178">
        <v>23</v>
      </c>
      <c r="U16" s="178">
        <v>23</v>
      </c>
      <c r="V16" s="178">
        <v>616</v>
      </c>
      <c r="W16" s="178">
        <v>486</v>
      </c>
      <c r="X16" s="178">
        <v>431</v>
      </c>
      <c r="Y16" s="178">
        <v>236</v>
      </c>
      <c r="Z16" s="178">
        <v>190</v>
      </c>
      <c r="AA16" s="178">
        <v>5</v>
      </c>
      <c r="AB16" s="105"/>
    </row>
    <row r="17" spans="1:28" ht="14.25" customHeight="1" x14ac:dyDescent="0.2">
      <c r="A17" s="140" t="s">
        <v>33</v>
      </c>
      <c r="B17" s="141"/>
      <c r="C17" s="141"/>
      <c r="D17" s="147"/>
      <c r="E17" s="174">
        <f t="shared" ref="E17:AA17" si="2">E18+E19+E22+E23</f>
        <v>45268</v>
      </c>
      <c r="F17" s="174">
        <f t="shared" si="2"/>
        <v>357</v>
      </c>
      <c r="G17" s="179">
        <f t="shared" si="2"/>
        <v>34622</v>
      </c>
      <c r="H17" s="179">
        <f t="shared" si="2"/>
        <v>69</v>
      </c>
      <c r="I17" s="174">
        <f t="shared" si="2"/>
        <v>1585</v>
      </c>
      <c r="J17" s="363">
        <f t="shared" si="2"/>
        <v>1101.8499999999999</v>
      </c>
      <c r="K17" s="174">
        <f t="shared" si="2"/>
        <v>1581</v>
      </c>
      <c r="L17" s="363">
        <f t="shared" si="2"/>
        <v>1097.8499999999999</v>
      </c>
      <c r="M17" s="174">
        <f t="shared" si="2"/>
        <v>6</v>
      </c>
      <c r="N17" s="174">
        <f t="shared" si="2"/>
        <v>1113</v>
      </c>
      <c r="O17" s="174">
        <f t="shared" si="2"/>
        <v>326</v>
      </c>
      <c r="P17" s="174">
        <f t="shared" si="2"/>
        <v>362</v>
      </c>
      <c r="Q17" s="174">
        <f t="shared" si="2"/>
        <v>115</v>
      </c>
      <c r="R17" s="174">
        <f t="shared" si="2"/>
        <v>106</v>
      </c>
      <c r="S17" s="174">
        <f t="shared" si="2"/>
        <v>1550</v>
      </c>
      <c r="T17" s="174">
        <f t="shared" si="2"/>
        <v>31</v>
      </c>
      <c r="U17" s="174">
        <f t="shared" si="2"/>
        <v>16</v>
      </c>
      <c r="V17" s="174">
        <f t="shared" si="2"/>
        <v>824</v>
      </c>
      <c r="W17" s="174">
        <f t="shared" si="2"/>
        <v>741</v>
      </c>
      <c r="X17" s="174">
        <f t="shared" si="2"/>
        <v>533</v>
      </c>
      <c r="Y17" s="174">
        <f t="shared" si="2"/>
        <v>183</v>
      </c>
      <c r="Z17" s="174">
        <f t="shared" si="2"/>
        <v>293</v>
      </c>
      <c r="AA17" s="174">
        <f t="shared" si="2"/>
        <v>57</v>
      </c>
      <c r="AB17" s="105"/>
    </row>
    <row r="18" spans="1:28" ht="15" customHeight="1" x14ac:dyDescent="0.25">
      <c r="A18" s="148" t="s">
        <v>34</v>
      </c>
      <c r="B18" s="149" t="s">
        <v>35</v>
      </c>
      <c r="C18" s="149" t="e">
        <f>VLOOKUP(B21,[1]serial!$C$1:$D$37,2,FALSE)</f>
        <v>#N/A</v>
      </c>
      <c r="D18" s="150" t="s">
        <v>36</v>
      </c>
      <c r="E18" s="239">
        <v>157</v>
      </c>
      <c r="F18" s="340">
        <v>357</v>
      </c>
      <c r="G18" s="181">
        <v>5</v>
      </c>
      <c r="H18" s="181">
        <v>69</v>
      </c>
      <c r="I18" s="279">
        <v>261</v>
      </c>
      <c r="J18" s="367">
        <v>248.1</v>
      </c>
      <c r="K18" s="238">
        <v>257</v>
      </c>
      <c r="L18" s="367">
        <v>243.1</v>
      </c>
      <c r="M18" s="239">
        <v>6</v>
      </c>
      <c r="N18" s="238">
        <v>244</v>
      </c>
      <c r="O18" s="239">
        <v>154</v>
      </c>
      <c r="P18" s="239">
        <v>10</v>
      </c>
      <c r="Q18" s="239">
        <v>4</v>
      </c>
      <c r="R18" s="239">
        <v>3</v>
      </c>
      <c r="S18" s="238">
        <v>241</v>
      </c>
      <c r="T18" s="239">
        <v>16</v>
      </c>
      <c r="U18" s="239">
        <v>3</v>
      </c>
      <c r="V18" s="239">
        <v>129</v>
      </c>
      <c r="W18" s="239">
        <v>125</v>
      </c>
      <c r="X18" s="239">
        <v>194</v>
      </c>
      <c r="Y18" s="239">
        <v>22</v>
      </c>
      <c r="Z18" s="239">
        <v>120</v>
      </c>
      <c r="AA18" s="239">
        <v>52</v>
      </c>
      <c r="AB18" s="105"/>
    </row>
    <row r="19" spans="1:28" ht="26.25" customHeight="1" x14ac:dyDescent="0.2">
      <c r="A19" s="151" t="s">
        <v>37</v>
      </c>
      <c r="B19" s="152" t="s">
        <v>38</v>
      </c>
      <c r="C19" s="152" t="e">
        <f>VLOOKUP(B22,[1]serial!$C$1:$D$37,2,FALSE)</f>
        <v>#N/A</v>
      </c>
      <c r="D19" s="153" t="s">
        <v>39</v>
      </c>
      <c r="E19" s="183">
        <f t="shared" ref="E19" si="3">E34+E40+E46+E49+E20+E21</f>
        <v>82</v>
      </c>
      <c r="F19" s="183">
        <f t="shared" ref="F19" si="4">F34+F40+F46+F49+F20+F21</f>
        <v>0</v>
      </c>
      <c r="G19" s="183">
        <f t="shared" ref="G19" si="5">G34+G40+G46+G49+G20+G21</f>
        <v>281</v>
      </c>
      <c r="H19" s="183">
        <f t="shared" ref="H19" si="6">H34+H40+H46+H49+H20+H21</f>
        <v>0</v>
      </c>
      <c r="I19" s="183">
        <f t="shared" ref="I19" si="7">I34+I40+I46+I49+I20+I21</f>
        <v>68</v>
      </c>
      <c r="J19" s="183">
        <f t="shared" ref="J19" si="8">J34+J40+J46+J49+J20+J21</f>
        <v>60</v>
      </c>
      <c r="K19" s="183">
        <f t="shared" ref="K19" si="9">K34+K40+K46+K49+K20+K21</f>
        <v>68</v>
      </c>
      <c r="L19" s="183">
        <f t="shared" ref="L19" si="10">L34+L40+L46+L49+L20+L21</f>
        <v>60.5</v>
      </c>
      <c r="M19" s="183">
        <f t="shared" ref="M19" si="11">M34+M40+M46+M49+M20+M21</f>
        <v>0</v>
      </c>
      <c r="N19" s="183">
        <f t="shared" ref="N19" si="12">N34+N40+N46+N49+N20+N21</f>
        <v>56</v>
      </c>
      <c r="O19" s="183">
        <f t="shared" ref="O19" si="13">O34+O40+O46+O49+O20+O21</f>
        <v>24</v>
      </c>
      <c r="P19" s="183">
        <f t="shared" ref="P19" si="14">P34+P40+P46+P49+P20+P21</f>
        <v>7</v>
      </c>
      <c r="Q19" s="183">
        <f t="shared" ref="Q19" si="15">Q34+Q40+Q46+Q49+Q20+Q21</f>
        <v>2</v>
      </c>
      <c r="R19" s="183">
        <f t="shared" ref="R19" si="16">R34+R40+R46+R49+R20+R21</f>
        <v>5</v>
      </c>
      <c r="S19" s="183">
        <f t="shared" ref="S19" si="17">S34+S40+S46+S49+S20+S21</f>
        <v>67</v>
      </c>
      <c r="T19" s="183">
        <f t="shared" ref="T19" si="18">T34+T40+T46+T49+T20+T21</f>
        <v>1</v>
      </c>
      <c r="U19" s="183">
        <f t="shared" ref="U19" si="19">U34+U40+U46+U49+U20+U21</f>
        <v>1</v>
      </c>
      <c r="V19" s="183">
        <f t="shared" ref="V19" si="20">V34+V40+V46+V49+V20+V21</f>
        <v>23</v>
      </c>
      <c r="W19" s="183">
        <f t="shared" ref="W19" si="21">W34+W40+W46+W49+W20+W21</f>
        <v>44</v>
      </c>
      <c r="X19" s="183">
        <f t="shared" ref="X19" si="22">X34+X40+X46+X49+X20+X21</f>
        <v>28</v>
      </c>
      <c r="Y19" s="183">
        <f t="shared" ref="Y19" si="23">Y34+Y40+Y46+Y49+Y20+Y21</f>
        <v>6</v>
      </c>
      <c r="Z19" s="183">
        <f t="shared" ref="Z19" si="24">Z34+Z40+Z46+Z49+Z20+Z21</f>
        <v>19</v>
      </c>
      <c r="AA19" s="183">
        <f t="shared" ref="AA19" si="25">AA34+AA40+AA46+AA49+AA20+AA21</f>
        <v>3</v>
      </c>
      <c r="AB19" s="105"/>
    </row>
    <row r="20" spans="1:28" ht="16.5" customHeight="1" x14ac:dyDescent="0.2">
      <c r="A20" s="154" t="s">
        <v>40</v>
      </c>
      <c r="B20" s="155"/>
      <c r="C20" s="155"/>
      <c r="D20" s="156"/>
      <c r="E20" s="119">
        <v>0</v>
      </c>
      <c r="F20" s="119">
        <v>0</v>
      </c>
      <c r="G20" s="119">
        <v>0</v>
      </c>
      <c r="H20" s="119">
        <v>0</v>
      </c>
      <c r="I20" s="119">
        <v>8</v>
      </c>
      <c r="J20" s="369">
        <v>7</v>
      </c>
      <c r="K20" s="119">
        <v>8</v>
      </c>
      <c r="L20" s="369">
        <v>7</v>
      </c>
      <c r="M20" s="119">
        <v>0</v>
      </c>
      <c r="N20" s="119">
        <v>6</v>
      </c>
      <c r="O20" s="119">
        <v>2</v>
      </c>
      <c r="P20" s="119">
        <v>1</v>
      </c>
      <c r="Q20" s="119">
        <v>0</v>
      </c>
      <c r="R20" s="119">
        <v>1</v>
      </c>
      <c r="S20" s="119">
        <v>8</v>
      </c>
      <c r="T20" s="119">
        <v>0</v>
      </c>
      <c r="U20" s="119">
        <v>1</v>
      </c>
      <c r="V20" s="119">
        <v>1</v>
      </c>
      <c r="W20" s="119">
        <v>6</v>
      </c>
      <c r="X20" s="119">
        <v>4</v>
      </c>
      <c r="Y20" s="119">
        <v>0</v>
      </c>
      <c r="Z20" s="119">
        <v>4</v>
      </c>
      <c r="AA20" s="119">
        <v>0</v>
      </c>
      <c r="AB20" s="105"/>
    </row>
    <row r="21" spans="1:28" ht="18" customHeight="1" x14ac:dyDescent="0.2">
      <c r="A21" s="154" t="s">
        <v>41</v>
      </c>
      <c r="B21" s="155"/>
      <c r="C21" s="155"/>
      <c r="D21" s="156"/>
      <c r="E21" s="119">
        <v>0</v>
      </c>
      <c r="F21" s="119">
        <v>0</v>
      </c>
      <c r="G21" s="119">
        <v>0</v>
      </c>
      <c r="H21" s="119">
        <v>0</v>
      </c>
      <c r="I21" s="119">
        <v>2</v>
      </c>
      <c r="J21" s="369">
        <v>1.5</v>
      </c>
      <c r="K21" s="119">
        <v>2</v>
      </c>
      <c r="L21" s="369">
        <v>1.5</v>
      </c>
      <c r="M21" s="119">
        <v>0</v>
      </c>
      <c r="N21" s="119">
        <v>2</v>
      </c>
      <c r="O21" s="119">
        <v>0</v>
      </c>
      <c r="P21" s="119">
        <v>0</v>
      </c>
      <c r="Q21" s="119">
        <v>0</v>
      </c>
      <c r="R21" s="119">
        <v>0</v>
      </c>
      <c r="S21" s="119">
        <v>2</v>
      </c>
      <c r="T21" s="119">
        <v>0</v>
      </c>
      <c r="U21" s="119">
        <v>0</v>
      </c>
      <c r="V21" s="119">
        <v>1</v>
      </c>
      <c r="W21" s="119">
        <v>1</v>
      </c>
      <c r="X21" s="119">
        <v>0</v>
      </c>
      <c r="Y21" s="119">
        <v>0</v>
      </c>
      <c r="Z21" s="119">
        <v>0</v>
      </c>
      <c r="AA21" s="119">
        <v>0</v>
      </c>
      <c r="AB21" s="105"/>
    </row>
    <row r="22" spans="1:28" ht="15.75" customHeight="1" x14ac:dyDescent="0.2">
      <c r="A22" s="151" t="s">
        <v>42</v>
      </c>
      <c r="B22" s="152" t="s">
        <v>43</v>
      </c>
      <c r="C22" s="152" t="e">
        <f>VLOOKUP(B25,[1]serial!$C$1:$D$37,2,FALSE)</f>
        <v>#N/A</v>
      </c>
      <c r="D22" s="153" t="s">
        <v>44</v>
      </c>
      <c r="E22" s="183">
        <f t="shared" ref="E22:AA22" si="26">E41</f>
        <v>64</v>
      </c>
      <c r="F22" s="183">
        <f t="shared" si="26"/>
        <v>0</v>
      </c>
      <c r="G22" s="183">
        <f t="shared" si="26"/>
        <v>302</v>
      </c>
      <c r="H22" s="183">
        <f t="shared" si="26"/>
        <v>0</v>
      </c>
      <c r="I22" s="183">
        <f t="shared" si="26"/>
        <v>42</v>
      </c>
      <c r="J22" s="368">
        <f t="shared" si="26"/>
        <v>30.25</v>
      </c>
      <c r="K22" s="183">
        <f t="shared" si="26"/>
        <v>42</v>
      </c>
      <c r="L22" s="368">
        <f t="shared" si="26"/>
        <v>30.25</v>
      </c>
      <c r="M22" s="183">
        <f t="shared" si="26"/>
        <v>0</v>
      </c>
      <c r="N22" s="183">
        <f t="shared" si="26"/>
        <v>32</v>
      </c>
      <c r="O22" s="183">
        <f t="shared" si="26"/>
        <v>6</v>
      </c>
      <c r="P22" s="183">
        <f t="shared" si="26"/>
        <v>8</v>
      </c>
      <c r="Q22" s="183">
        <f t="shared" si="26"/>
        <v>1</v>
      </c>
      <c r="R22" s="183">
        <f t="shared" si="26"/>
        <v>2</v>
      </c>
      <c r="S22" s="183">
        <f t="shared" si="26"/>
        <v>41</v>
      </c>
      <c r="T22" s="183">
        <f t="shared" si="26"/>
        <v>1</v>
      </c>
      <c r="U22" s="183">
        <f t="shared" si="26"/>
        <v>1</v>
      </c>
      <c r="V22" s="183">
        <f t="shared" si="26"/>
        <v>17</v>
      </c>
      <c r="W22" s="183">
        <f t="shared" si="26"/>
        <v>24</v>
      </c>
      <c r="X22" s="183">
        <f t="shared" si="26"/>
        <v>6</v>
      </c>
      <c r="Y22" s="183">
        <f t="shared" si="26"/>
        <v>2</v>
      </c>
      <c r="Z22" s="183">
        <f t="shared" si="26"/>
        <v>3</v>
      </c>
      <c r="AA22" s="183">
        <f t="shared" si="26"/>
        <v>1</v>
      </c>
      <c r="AB22" s="105"/>
    </row>
    <row r="23" spans="1:28" ht="18.75" customHeight="1" x14ac:dyDescent="0.2">
      <c r="A23" s="151" t="s">
        <v>45</v>
      </c>
      <c r="B23" s="152" t="s">
        <v>46</v>
      </c>
      <c r="C23" s="152" t="e">
        <f>VLOOKUP(B26,[1]serial!$C$1:$D$37,2,FALSE)</f>
        <v>#N/A</v>
      </c>
      <c r="D23" s="157" t="s">
        <v>47</v>
      </c>
      <c r="E23" s="183">
        <f t="shared" ref="E23:AA23" si="27">E24+E25</f>
        <v>44965</v>
      </c>
      <c r="F23" s="183">
        <f t="shared" si="27"/>
        <v>0</v>
      </c>
      <c r="G23" s="183">
        <f t="shared" si="27"/>
        <v>34034</v>
      </c>
      <c r="H23" s="183">
        <f t="shared" si="27"/>
        <v>0</v>
      </c>
      <c r="I23" s="183">
        <f t="shared" si="27"/>
        <v>1214</v>
      </c>
      <c r="J23" s="368">
        <f t="shared" si="27"/>
        <v>763.5</v>
      </c>
      <c r="K23" s="183">
        <f t="shared" si="27"/>
        <v>1214</v>
      </c>
      <c r="L23" s="368">
        <f t="shared" si="27"/>
        <v>764</v>
      </c>
      <c r="M23" s="183">
        <f t="shared" si="27"/>
        <v>0</v>
      </c>
      <c r="N23" s="183">
        <f t="shared" si="27"/>
        <v>781</v>
      </c>
      <c r="O23" s="183">
        <f t="shared" si="27"/>
        <v>142</v>
      </c>
      <c r="P23" s="183">
        <f t="shared" si="27"/>
        <v>337</v>
      </c>
      <c r="Q23" s="183">
        <f t="shared" si="27"/>
        <v>108</v>
      </c>
      <c r="R23" s="183">
        <f t="shared" si="27"/>
        <v>96</v>
      </c>
      <c r="S23" s="183">
        <f t="shared" si="27"/>
        <v>1201</v>
      </c>
      <c r="T23" s="183">
        <f t="shared" si="27"/>
        <v>13</v>
      </c>
      <c r="U23" s="183">
        <f t="shared" si="27"/>
        <v>11</v>
      </c>
      <c r="V23" s="183">
        <f t="shared" si="27"/>
        <v>655</v>
      </c>
      <c r="W23" s="183">
        <f t="shared" si="27"/>
        <v>548</v>
      </c>
      <c r="X23" s="183">
        <f t="shared" si="27"/>
        <v>305</v>
      </c>
      <c r="Y23" s="183">
        <f t="shared" si="27"/>
        <v>153</v>
      </c>
      <c r="Z23" s="183">
        <f t="shared" si="27"/>
        <v>151</v>
      </c>
      <c r="AA23" s="183">
        <f t="shared" si="27"/>
        <v>1</v>
      </c>
      <c r="AB23" s="105"/>
    </row>
    <row r="24" spans="1:28" ht="16.5" customHeight="1" x14ac:dyDescent="0.2">
      <c r="A24" s="143" t="s">
        <v>48</v>
      </c>
      <c r="B24" s="144"/>
      <c r="C24" s="144"/>
      <c r="D24" s="158"/>
      <c r="E24" s="119">
        <v>32468</v>
      </c>
      <c r="F24" s="119">
        <v>0</v>
      </c>
      <c r="G24" s="119">
        <v>25323</v>
      </c>
      <c r="H24" s="119">
        <v>0</v>
      </c>
      <c r="I24" s="119">
        <v>734</v>
      </c>
      <c r="J24" s="369">
        <v>494.5</v>
      </c>
      <c r="K24" s="119">
        <v>734</v>
      </c>
      <c r="L24" s="369">
        <v>495</v>
      </c>
      <c r="M24" s="119">
        <v>0</v>
      </c>
      <c r="N24" s="119">
        <v>475</v>
      </c>
      <c r="O24" s="119">
        <v>91</v>
      </c>
      <c r="P24" s="119">
        <v>197</v>
      </c>
      <c r="Q24" s="119">
        <v>59</v>
      </c>
      <c r="R24" s="119">
        <v>62</v>
      </c>
      <c r="S24" s="119">
        <v>731</v>
      </c>
      <c r="T24" s="119">
        <v>3</v>
      </c>
      <c r="U24" s="119">
        <v>8</v>
      </c>
      <c r="V24" s="119">
        <v>388</v>
      </c>
      <c r="W24" s="119">
        <v>338</v>
      </c>
      <c r="X24" s="119">
        <v>179</v>
      </c>
      <c r="Y24" s="119">
        <v>75</v>
      </c>
      <c r="Z24" s="119">
        <v>103</v>
      </c>
      <c r="AA24" s="119">
        <v>1</v>
      </c>
      <c r="AB24" s="105"/>
    </row>
    <row r="25" spans="1:28" ht="14.25" customHeight="1" x14ac:dyDescent="0.2">
      <c r="A25" s="143" t="s">
        <v>49</v>
      </c>
      <c r="B25" s="144"/>
      <c r="C25" s="144"/>
      <c r="D25" s="158"/>
      <c r="E25" s="184">
        <v>12497</v>
      </c>
      <c r="F25" s="184">
        <v>0</v>
      </c>
      <c r="G25" s="184">
        <v>8711</v>
      </c>
      <c r="H25" s="184">
        <v>0</v>
      </c>
      <c r="I25" s="184">
        <v>480</v>
      </c>
      <c r="J25" s="370">
        <v>269</v>
      </c>
      <c r="K25" s="184">
        <v>480</v>
      </c>
      <c r="L25" s="365">
        <v>269</v>
      </c>
      <c r="M25" s="184">
        <v>0</v>
      </c>
      <c r="N25" s="184">
        <v>306</v>
      </c>
      <c r="O25" s="177">
        <v>51</v>
      </c>
      <c r="P25" s="184">
        <v>140</v>
      </c>
      <c r="Q25" s="177">
        <v>49</v>
      </c>
      <c r="R25" s="184">
        <v>34</v>
      </c>
      <c r="S25" s="184">
        <v>470</v>
      </c>
      <c r="T25" s="177">
        <v>10</v>
      </c>
      <c r="U25" s="184">
        <v>3</v>
      </c>
      <c r="V25" s="177">
        <v>267</v>
      </c>
      <c r="W25" s="184">
        <v>210</v>
      </c>
      <c r="X25" s="177">
        <v>126</v>
      </c>
      <c r="Y25" s="184">
        <v>78</v>
      </c>
      <c r="Z25" s="184">
        <v>48</v>
      </c>
      <c r="AA25" s="177">
        <v>0</v>
      </c>
      <c r="AB25" s="105"/>
    </row>
    <row r="26" spans="1:28" ht="18" customHeight="1" x14ac:dyDescent="0.2">
      <c r="A26" s="140" t="s">
        <v>50</v>
      </c>
      <c r="B26" s="141"/>
      <c r="C26" s="141"/>
      <c r="D26" s="141"/>
      <c r="E26" s="174">
        <f t="shared" ref="E26:AA26" si="28">SUM(E27,E28,E31,E32 +E38)</f>
        <v>907</v>
      </c>
      <c r="F26" s="174">
        <f t="shared" si="28"/>
        <v>27</v>
      </c>
      <c r="G26" s="174">
        <f t="shared" si="28"/>
        <v>58</v>
      </c>
      <c r="H26" s="174">
        <f t="shared" si="28"/>
        <v>35</v>
      </c>
      <c r="I26" s="174">
        <f t="shared" si="28"/>
        <v>92</v>
      </c>
      <c r="J26" s="363">
        <f t="shared" si="28"/>
        <v>79.5</v>
      </c>
      <c r="K26" s="174">
        <f t="shared" si="28"/>
        <v>88</v>
      </c>
      <c r="L26" s="363">
        <f t="shared" si="28"/>
        <v>73.75</v>
      </c>
      <c r="M26" s="174">
        <f t="shared" si="28"/>
        <v>2</v>
      </c>
      <c r="N26" s="174">
        <f t="shared" si="28"/>
        <v>72</v>
      </c>
      <c r="O26" s="174">
        <f t="shared" si="28"/>
        <v>47</v>
      </c>
      <c r="P26" s="174">
        <f t="shared" si="28"/>
        <v>10</v>
      </c>
      <c r="Q26" s="174">
        <f t="shared" si="28"/>
        <v>4</v>
      </c>
      <c r="R26" s="174">
        <f t="shared" si="28"/>
        <v>6</v>
      </c>
      <c r="S26" s="174">
        <f t="shared" si="28"/>
        <v>75</v>
      </c>
      <c r="T26" s="174">
        <f t="shared" si="28"/>
        <v>14</v>
      </c>
      <c r="U26" s="174">
        <f t="shared" si="28"/>
        <v>3</v>
      </c>
      <c r="V26" s="174">
        <f t="shared" si="28"/>
        <v>33</v>
      </c>
      <c r="W26" s="174">
        <f t="shared" si="28"/>
        <v>52</v>
      </c>
      <c r="X26" s="174">
        <f t="shared" si="28"/>
        <v>33</v>
      </c>
      <c r="Y26" s="174">
        <f t="shared" si="28"/>
        <v>12</v>
      </c>
      <c r="Z26" s="174">
        <f t="shared" si="28"/>
        <v>17</v>
      </c>
      <c r="AA26" s="174">
        <f t="shared" si="28"/>
        <v>4</v>
      </c>
      <c r="AB26" s="105"/>
    </row>
    <row r="27" spans="1:28" ht="14.25" customHeight="1" x14ac:dyDescent="0.2">
      <c r="A27" s="159" t="s">
        <v>51</v>
      </c>
      <c r="B27" s="144" t="s">
        <v>52</v>
      </c>
      <c r="C27" s="144" t="e">
        <f>VLOOKUP(B30,[1]serial!$C$1:$D$37,2,FALSE)</f>
        <v>#N/A</v>
      </c>
      <c r="D27" s="145" t="s">
        <v>53</v>
      </c>
      <c r="E27" s="119">
        <v>52</v>
      </c>
      <c r="F27" s="119">
        <v>0</v>
      </c>
      <c r="G27" s="119">
        <v>0</v>
      </c>
      <c r="H27" s="119">
        <v>0</v>
      </c>
      <c r="I27" s="119">
        <v>46</v>
      </c>
      <c r="J27" s="369">
        <v>42</v>
      </c>
      <c r="K27" s="119">
        <v>42</v>
      </c>
      <c r="L27" s="369">
        <v>36</v>
      </c>
      <c r="M27" s="119">
        <v>0</v>
      </c>
      <c r="N27" s="119">
        <v>32</v>
      </c>
      <c r="O27" s="119">
        <v>17</v>
      </c>
      <c r="P27" s="119">
        <v>4</v>
      </c>
      <c r="Q27" s="119">
        <v>2</v>
      </c>
      <c r="R27" s="119">
        <v>6</v>
      </c>
      <c r="S27" s="119">
        <v>34</v>
      </c>
      <c r="T27" s="119">
        <v>12</v>
      </c>
      <c r="U27" s="119">
        <v>0</v>
      </c>
      <c r="V27" s="119">
        <v>12</v>
      </c>
      <c r="W27" s="119">
        <v>30</v>
      </c>
      <c r="X27" s="119">
        <v>17</v>
      </c>
      <c r="Y27" s="119">
        <v>9</v>
      </c>
      <c r="Z27" s="119">
        <v>7</v>
      </c>
      <c r="AA27" s="119">
        <v>1</v>
      </c>
      <c r="AB27" s="105"/>
    </row>
    <row r="28" spans="1:28" ht="14.25" customHeight="1" x14ac:dyDescent="0.2">
      <c r="A28" s="160" t="s">
        <v>54</v>
      </c>
      <c r="B28" s="161"/>
      <c r="C28" s="161"/>
      <c r="D28" s="162"/>
      <c r="E28" s="185">
        <f t="shared" ref="E28:AA28" si="29">SUM(E29,E30)</f>
        <v>835</v>
      </c>
      <c r="F28" s="185">
        <f t="shared" si="29"/>
        <v>0</v>
      </c>
      <c r="G28" s="185">
        <f t="shared" si="29"/>
        <v>23</v>
      </c>
      <c r="H28" s="185">
        <f t="shared" si="29"/>
        <v>0</v>
      </c>
      <c r="I28" s="185">
        <f t="shared" si="29"/>
        <v>34</v>
      </c>
      <c r="J28" s="371">
        <f t="shared" si="29"/>
        <v>28.5</v>
      </c>
      <c r="K28" s="185">
        <f t="shared" si="29"/>
        <v>34</v>
      </c>
      <c r="L28" s="371">
        <f t="shared" si="29"/>
        <v>29</v>
      </c>
      <c r="M28" s="185">
        <f t="shared" si="29"/>
        <v>2</v>
      </c>
      <c r="N28" s="185">
        <f t="shared" si="29"/>
        <v>34</v>
      </c>
      <c r="O28" s="185">
        <f t="shared" si="29"/>
        <v>26</v>
      </c>
      <c r="P28" s="185">
        <f t="shared" si="29"/>
        <v>0</v>
      </c>
      <c r="Q28" s="185">
        <f t="shared" si="29"/>
        <v>0</v>
      </c>
      <c r="R28" s="185">
        <f t="shared" si="29"/>
        <v>0</v>
      </c>
      <c r="S28" s="185">
        <f t="shared" si="29"/>
        <v>32</v>
      </c>
      <c r="T28" s="185">
        <f t="shared" si="29"/>
        <v>2</v>
      </c>
      <c r="U28" s="185">
        <f t="shared" si="29"/>
        <v>3</v>
      </c>
      <c r="V28" s="185">
        <f t="shared" si="29"/>
        <v>16</v>
      </c>
      <c r="W28" s="185">
        <f t="shared" si="29"/>
        <v>15</v>
      </c>
      <c r="X28" s="185">
        <f t="shared" si="29"/>
        <v>15</v>
      </c>
      <c r="Y28" s="185">
        <f t="shared" si="29"/>
        <v>2</v>
      </c>
      <c r="Z28" s="185">
        <f t="shared" si="29"/>
        <v>10</v>
      </c>
      <c r="AA28" s="185">
        <f t="shared" si="29"/>
        <v>3</v>
      </c>
      <c r="AB28" s="105"/>
    </row>
    <row r="29" spans="1:28" ht="27" customHeight="1" x14ac:dyDescent="0.2">
      <c r="A29" s="143" t="s">
        <v>55</v>
      </c>
      <c r="B29" s="144" t="s">
        <v>56</v>
      </c>
      <c r="C29" s="144" t="e">
        <f>VLOOKUP(B32,[1]serial!$C$1:$D$37,2,FALSE)</f>
        <v>#N/A</v>
      </c>
      <c r="D29" s="144" t="s">
        <v>57</v>
      </c>
      <c r="E29" s="119">
        <v>835</v>
      </c>
      <c r="F29" s="119">
        <v>0</v>
      </c>
      <c r="G29" s="119">
        <v>23</v>
      </c>
      <c r="H29" s="119">
        <v>0</v>
      </c>
      <c r="I29" s="119">
        <v>23</v>
      </c>
      <c r="J29" s="369">
        <v>22</v>
      </c>
      <c r="K29" s="341">
        <v>23</v>
      </c>
      <c r="L29" s="369">
        <v>22</v>
      </c>
      <c r="M29" s="119">
        <v>2</v>
      </c>
      <c r="N29" s="119">
        <v>23</v>
      </c>
      <c r="O29" s="186">
        <v>22</v>
      </c>
      <c r="P29" s="119">
        <v>0</v>
      </c>
      <c r="Q29" s="186">
        <v>0</v>
      </c>
      <c r="R29" s="119">
        <v>0</v>
      </c>
      <c r="S29" s="119">
        <v>21</v>
      </c>
      <c r="T29" s="186">
        <v>2</v>
      </c>
      <c r="U29" s="119">
        <v>1</v>
      </c>
      <c r="V29" s="186">
        <v>7</v>
      </c>
      <c r="W29" s="119">
        <v>15</v>
      </c>
      <c r="X29" s="186">
        <v>15</v>
      </c>
      <c r="Y29" s="119">
        <v>2</v>
      </c>
      <c r="Z29" s="119">
        <v>10</v>
      </c>
      <c r="AA29" s="186">
        <v>3</v>
      </c>
      <c r="AB29" s="105"/>
    </row>
    <row r="30" spans="1:28" ht="14.25" customHeight="1" x14ac:dyDescent="0.2">
      <c r="A30" s="143" t="s">
        <v>58</v>
      </c>
      <c r="B30" s="144" t="s">
        <v>59</v>
      </c>
      <c r="C30" s="144" t="e">
        <f>VLOOKUP(B33,[1]serial!$C$1:$D$37,2,FALSE)</f>
        <v>#N/A</v>
      </c>
      <c r="D30" s="144" t="s">
        <v>60</v>
      </c>
      <c r="E30" s="119">
        <v>0</v>
      </c>
      <c r="F30" s="119">
        <v>0</v>
      </c>
      <c r="G30" s="119">
        <v>0</v>
      </c>
      <c r="H30" s="119">
        <v>0</v>
      </c>
      <c r="I30" s="119">
        <v>11</v>
      </c>
      <c r="J30" s="369">
        <v>6.5</v>
      </c>
      <c r="K30" s="341">
        <v>11</v>
      </c>
      <c r="L30" s="365">
        <v>7</v>
      </c>
      <c r="M30" s="119">
        <v>0</v>
      </c>
      <c r="N30" s="342">
        <v>11</v>
      </c>
      <c r="O30" s="343">
        <v>4</v>
      </c>
      <c r="P30" s="342">
        <v>0</v>
      </c>
      <c r="Q30" s="187">
        <v>0</v>
      </c>
      <c r="R30" s="119">
        <v>0</v>
      </c>
      <c r="S30" s="119">
        <v>11</v>
      </c>
      <c r="T30" s="187">
        <v>0</v>
      </c>
      <c r="U30" s="119">
        <v>2</v>
      </c>
      <c r="V30" s="187">
        <v>9</v>
      </c>
      <c r="W30" s="119">
        <v>0</v>
      </c>
      <c r="X30" s="187">
        <v>0</v>
      </c>
      <c r="Y30" s="119">
        <v>0</v>
      </c>
      <c r="Z30" s="119">
        <v>0</v>
      </c>
      <c r="AA30" s="187">
        <v>0</v>
      </c>
      <c r="AB30" s="105"/>
    </row>
    <row r="31" spans="1:28" ht="16.5" customHeight="1" x14ac:dyDescent="0.2">
      <c r="A31" s="159" t="s">
        <v>61</v>
      </c>
      <c r="B31" s="144" t="s">
        <v>62</v>
      </c>
      <c r="C31" s="144" t="e">
        <f>VLOOKUP(B34,[1]serial!$C$1:$D$37,2,FALSE)</f>
        <v>#N/A</v>
      </c>
      <c r="D31" s="144" t="s">
        <v>63</v>
      </c>
      <c r="E31" s="119">
        <v>0</v>
      </c>
      <c r="F31" s="119">
        <v>0</v>
      </c>
      <c r="G31" s="119">
        <v>0</v>
      </c>
      <c r="H31" s="119">
        <v>0</v>
      </c>
      <c r="I31" s="119">
        <v>2</v>
      </c>
      <c r="J31" s="369">
        <v>1.5</v>
      </c>
      <c r="K31" s="119">
        <v>2</v>
      </c>
      <c r="L31" s="378">
        <v>1.5</v>
      </c>
      <c r="M31" s="119">
        <v>0</v>
      </c>
      <c r="N31" s="119">
        <v>0</v>
      </c>
      <c r="O31" s="188">
        <v>0</v>
      </c>
      <c r="P31" s="119">
        <v>2</v>
      </c>
      <c r="Q31" s="188">
        <v>2</v>
      </c>
      <c r="R31" s="119">
        <v>0</v>
      </c>
      <c r="S31" s="119">
        <v>2</v>
      </c>
      <c r="T31" s="188">
        <v>0</v>
      </c>
      <c r="U31" s="119">
        <v>0</v>
      </c>
      <c r="V31" s="188">
        <v>1</v>
      </c>
      <c r="W31" s="119">
        <v>1</v>
      </c>
      <c r="X31" s="188">
        <v>0</v>
      </c>
      <c r="Y31" s="119">
        <v>0</v>
      </c>
      <c r="Z31" s="119">
        <v>0</v>
      </c>
      <c r="AA31" s="188">
        <v>0</v>
      </c>
      <c r="AB31" s="105"/>
    </row>
    <row r="32" spans="1:28" ht="14.25" customHeight="1" x14ac:dyDescent="0.2">
      <c r="A32" s="160" t="s">
        <v>64</v>
      </c>
      <c r="B32" s="161"/>
      <c r="C32" s="161"/>
      <c r="D32" s="161"/>
      <c r="E32" s="185">
        <f t="shared" ref="E32:AA32" si="30">E35</f>
        <v>3</v>
      </c>
      <c r="F32" s="185">
        <f t="shared" si="30"/>
        <v>27</v>
      </c>
      <c r="G32" s="185">
        <f t="shared" si="30"/>
        <v>18</v>
      </c>
      <c r="H32" s="185">
        <f t="shared" si="30"/>
        <v>35</v>
      </c>
      <c r="I32" s="185">
        <f t="shared" si="30"/>
        <v>6</v>
      </c>
      <c r="J32" s="371">
        <f t="shared" si="30"/>
        <v>5</v>
      </c>
      <c r="K32" s="185">
        <f t="shared" si="30"/>
        <v>6</v>
      </c>
      <c r="L32" s="371">
        <f t="shared" si="30"/>
        <v>4.75</v>
      </c>
      <c r="M32" s="185">
        <f t="shared" si="30"/>
        <v>0</v>
      </c>
      <c r="N32" s="185">
        <f t="shared" si="30"/>
        <v>4</v>
      </c>
      <c r="O32" s="189">
        <f t="shared" si="30"/>
        <v>3</v>
      </c>
      <c r="P32" s="185">
        <f t="shared" si="30"/>
        <v>2</v>
      </c>
      <c r="Q32" s="189">
        <f t="shared" si="30"/>
        <v>0</v>
      </c>
      <c r="R32" s="185">
        <f t="shared" si="30"/>
        <v>0</v>
      </c>
      <c r="S32" s="185">
        <f t="shared" si="30"/>
        <v>3</v>
      </c>
      <c r="T32" s="189">
        <f t="shared" si="30"/>
        <v>0</v>
      </c>
      <c r="U32" s="185">
        <f t="shared" si="30"/>
        <v>0</v>
      </c>
      <c r="V32" s="189">
        <f t="shared" si="30"/>
        <v>4</v>
      </c>
      <c r="W32" s="185">
        <f t="shared" si="30"/>
        <v>2</v>
      </c>
      <c r="X32" s="189">
        <f t="shared" si="30"/>
        <v>1</v>
      </c>
      <c r="Y32" s="185">
        <f t="shared" si="30"/>
        <v>1</v>
      </c>
      <c r="Z32" s="185">
        <f t="shared" si="30"/>
        <v>0</v>
      </c>
      <c r="AA32" s="189">
        <f t="shared" si="30"/>
        <v>0</v>
      </c>
      <c r="AB32" s="105"/>
    </row>
    <row r="33" spans="1:28" ht="29.25" customHeight="1" x14ac:dyDescent="0.25">
      <c r="A33" s="163" t="s">
        <v>65</v>
      </c>
      <c r="B33" s="144" t="s">
        <v>66</v>
      </c>
      <c r="C33" s="144" t="e">
        <f>VLOOKUP(B36,[1]serial!$C$1:$D$37,2,FALSE)</f>
        <v>#N/A</v>
      </c>
      <c r="D33" s="144" t="s">
        <v>67</v>
      </c>
      <c r="E33" s="190">
        <v>0</v>
      </c>
      <c r="F33" s="191">
        <v>1</v>
      </c>
      <c r="G33" s="191">
        <v>0</v>
      </c>
      <c r="H33" s="191">
        <v>10</v>
      </c>
      <c r="I33" s="191">
        <v>43</v>
      </c>
      <c r="J33" s="372">
        <v>45</v>
      </c>
      <c r="K33" s="191">
        <v>39</v>
      </c>
      <c r="L33" s="379">
        <v>39.5</v>
      </c>
      <c r="M33" s="191">
        <v>3</v>
      </c>
      <c r="N33" s="191">
        <v>37</v>
      </c>
      <c r="O33" s="164">
        <v>23</v>
      </c>
      <c r="P33" s="193">
        <v>2</v>
      </c>
      <c r="Q33" s="228">
        <v>0</v>
      </c>
      <c r="R33" s="191">
        <v>0</v>
      </c>
      <c r="S33" s="193">
        <v>36</v>
      </c>
      <c r="T33" s="164">
        <v>3</v>
      </c>
      <c r="U33" s="191">
        <v>0</v>
      </c>
      <c r="V33" s="164">
        <v>20</v>
      </c>
      <c r="W33" s="193">
        <v>19</v>
      </c>
      <c r="X33" s="228">
        <v>36</v>
      </c>
      <c r="Y33" s="191">
        <v>5</v>
      </c>
      <c r="Z33" s="193">
        <v>22</v>
      </c>
      <c r="AA33" s="164">
        <v>9</v>
      </c>
      <c r="AB33" s="105"/>
    </row>
    <row r="34" spans="1:28" ht="42" customHeight="1" x14ac:dyDescent="0.25">
      <c r="A34" s="165" t="s">
        <v>68</v>
      </c>
      <c r="B34" s="144" t="s">
        <v>69</v>
      </c>
      <c r="C34" s="144" t="e">
        <f>VLOOKUP(B38,[1]serial!$C$1:$D$37,2,FALSE)</f>
        <v>#N/A</v>
      </c>
      <c r="D34" s="144" t="s">
        <v>70</v>
      </c>
      <c r="E34" s="344">
        <v>0</v>
      </c>
      <c r="F34" s="345">
        <v>0</v>
      </c>
      <c r="G34" s="345">
        <v>0</v>
      </c>
      <c r="H34" s="345">
        <v>0</v>
      </c>
      <c r="I34" s="345">
        <v>10</v>
      </c>
      <c r="J34" s="373">
        <v>9.5</v>
      </c>
      <c r="K34" s="345">
        <v>10</v>
      </c>
      <c r="L34" s="373">
        <v>9.5</v>
      </c>
      <c r="M34" s="345">
        <v>0</v>
      </c>
      <c r="N34" s="345">
        <v>8</v>
      </c>
      <c r="O34" s="346">
        <v>2</v>
      </c>
      <c r="P34" s="345">
        <v>1</v>
      </c>
      <c r="Q34" s="346">
        <v>0</v>
      </c>
      <c r="R34" s="345">
        <v>1</v>
      </c>
      <c r="S34" s="345">
        <v>10</v>
      </c>
      <c r="T34" s="346">
        <v>0</v>
      </c>
      <c r="U34" s="345">
        <v>0</v>
      </c>
      <c r="V34" s="346">
        <v>6</v>
      </c>
      <c r="W34" s="345">
        <v>4</v>
      </c>
      <c r="X34" s="346">
        <v>2</v>
      </c>
      <c r="Y34" s="345">
        <v>0</v>
      </c>
      <c r="Z34" s="345">
        <v>1</v>
      </c>
      <c r="AA34" s="346">
        <v>1</v>
      </c>
      <c r="AB34" s="105"/>
    </row>
    <row r="35" spans="1:28" ht="18.75" customHeight="1" x14ac:dyDescent="0.25">
      <c r="A35" s="165" t="s">
        <v>71</v>
      </c>
      <c r="B35" s="144" t="s">
        <v>72</v>
      </c>
      <c r="C35" s="144" t="e">
        <f>VLOOKUP(B39,[1]serial!$C$1:$D$37,2,FALSE)</f>
        <v>#N/A</v>
      </c>
      <c r="D35" s="144" t="s">
        <v>73</v>
      </c>
      <c r="E35" s="347">
        <v>3</v>
      </c>
      <c r="F35" s="348">
        <v>27</v>
      </c>
      <c r="G35" s="348">
        <v>18</v>
      </c>
      <c r="H35" s="348">
        <v>35</v>
      </c>
      <c r="I35" s="348">
        <v>6</v>
      </c>
      <c r="J35" s="374">
        <v>5</v>
      </c>
      <c r="K35" s="348">
        <v>6</v>
      </c>
      <c r="L35" s="374">
        <v>4.75</v>
      </c>
      <c r="M35" s="348">
        <v>0</v>
      </c>
      <c r="N35" s="348">
        <v>4</v>
      </c>
      <c r="O35" s="349">
        <v>3</v>
      </c>
      <c r="P35" s="348">
        <v>2</v>
      </c>
      <c r="Q35" s="349">
        <v>0</v>
      </c>
      <c r="R35" s="348">
        <v>0</v>
      </c>
      <c r="S35" s="348">
        <v>3</v>
      </c>
      <c r="T35" s="349">
        <v>0</v>
      </c>
      <c r="U35" s="348">
        <v>0</v>
      </c>
      <c r="V35" s="349">
        <v>4</v>
      </c>
      <c r="W35" s="348">
        <v>2</v>
      </c>
      <c r="X35" s="349">
        <v>1</v>
      </c>
      <c r="Y35" s="348">
        <v>1</v>
      </c>
      <c r="Z35" s="348">
        <v>0</v>
      </c>
      <c r="AA35" s="349">
        <v>0</v>
      </c>
      <c r="AB35" s="105"/>
    </row>
    <row r="36" spans="1:28" ht="14.25" customHeight="1" x14ac:dyDescent="0.2">
      <c r="A36" s="166" t="s">
        <v>74</v>
      </c>
      <c r="B36" s="144"/>
      <c r="C36" s="144"/>
      <c r="D36" s="144"/>
      <c r="E36" s="197">
        <f t="shared" ref="E36:AA36" si="31">SUM(E33:E35)</f>
        <v>3</v>
      </c>
      <c r="F36" s="197">
        <f t="shared" si="31"/>
        <v>28</v>
      </c>
      <c r="G36" s="197">
        <f t="shared" si="31"/>
        <v>18</v>
      </c>
      <c r="H36" s="197">
        <f t="shared" si="31"/>
        <v>45</v>
      </c>
      <c r="I36" s="197">
        <f t="shared" si="31"/>
        <v>59</v>
      </c>
      <c r="J36" s="375">
        <f t="shared" si="31"/>
        <v>59.5</v>
      </c>
      <c r="K36" s="197">
        <f t="shared" si="31"/>
        <v>55</v>
      </c>
      <c r="L36" s="375">
        <f t="shared" si="31"/>
        <v>53.75</v>
      </c>
      <c r="M36" s="197">
        <f t="shared" si="31"/>
        <v>3</v>
      </c>
      <c r="N36" s="197">
        <f t="shared" si="31"/>
        <v>49</v>
      </c>
      <c r="O36" s="198">
        <f t="shared" si="31"/>
        <v>28</v>
      </c>
      <c r="P36" s="197">
        <f t="shared" si="31"/>
        <v>5</v>
      </c>
      <c r="Q36" s="198">
        <f t="shared" si="31"/>
        <v>0</v>
      </c>
      <c r="R36" s="197">
        <f t="shared" si="31"/>
        <v>1</v>
      </c>
      <c r="S36" s="197">
        <f t="shared" si="31"/>
        <v>49</v>
      </c>
      <c r="T36" s="198">
        <f t="shared" si="31"/>
        <v>3</v>
      </c>
      <c r="U36" s="197">
        <f t="shared" si="31"/>
        <v>0</v>
      </c>
      <c r="V36" s="198">
        <f t="shared" si="31"/>
        <v>30</v>
      </c>
      <c r="W36" s="197">
        <f t="shared" si="31"/>
        <v>25</v>
      </c>
      <c r="X36" s="198">
        <f t="shared" si="31"/>
        <v>39</v>
      </c>
      <c r="Y36" s="197">
        <f t="shared" si="31"/>
        <v>6</v>
      </c>
      <c r="Z36" s="197">
        <f t="shared" si="31"/>
        <v>23</v>
      </c>
      <c r="AA36" s="198">
        <f t="shared" si="31"/>
        <v>10</v>
      </c>
      <c r="AB36" s="105"/>
    </row>
    <row r="37" spans="1:28" ht="14.25" customHeight="1" x14ac:dyDescent="0.2">
      <c r="A37" s="167" t="s">
        <v>75</v>
      </c>
      <c r="B37" s="161"/>
      <c r="C37" s="161"/>
      <c r="D37" s="161"/>
      <c r="E37" s="199">
        <f t="shared" ref="E37:AA37" si="32">E39+E40+E41</f>
        <v>153</v>
      </c>
      <c r="F37" s="199">
        <f t="shared" si="32"/>
        <v>3</v>
      </c>
      <c r="G37" s="199">
        <f t="shared" si="32"/>
        <v>660</v>
      </c>
      <c r="H37" s="199">
        <f t="shared" si="32"/>
        <v>57</v>
      </c>
      <c r="I37" s="199">
        <f t="shared" si="32"/>
        <v>118</v>
      </c>
      <c r="J37" s="376">
        <f t="shared" si="32"/>
        <v>99.75</v>
      </c>
      <c r="K37" s="199">
        <f t="shared" si="32"/>
        <v>118</v>
      </c>
      <c r="L37" s="376">
        <f t="shared" si="32"/>
        <v>98.75</v>
      </c>
      <c r="M37" s="199">
        <f t="shared" si="32"/>
        <v>1</v>
      </c>
      <c r="N37" s="199">
        <f t="shared" si="32"/>
        <v>98</v>
      </c>
      <c r="O37" s="199">
        <f t="shared" si="32"/>
        <v>47</v>
      </c>
      <c r="P37" s="199">
        <f t="shared" si="32"/>
        <v>13</v>
      </c>
      <c r="Q37" s="199">
        <f t="shared" si="32"/>
        <v>2</v>
      </c>
      <c r="R37" s="199">
        <f t="shared" si="32"/>
        <v>7</v>
      </c>
      <c r="S37" s="199">
        <f t="shared" si="32"/>
        <v>114</v>
      </c>
      <c r="T37" s="199">
        <f t="shared" si="32"/>
        <v>4</v>
      </c>
      <c r="U37" s="199">
        <f t="shared" si="32"/>
        <v>1</v>
      </c>
      <c r="V37" s="199">
        <f t="shared" si="32"/>
        <v>49</v>
      </c>
      <c r="W37" s="199">
        <f t="shared" si="32"/>
        <v>68</v>
      </c>
      <c r="X37" s="199">
        <f t="shared" si="32"/>
        <v>55</v>
      </c>
      <c r="Y37" s="199">
        <f t="shared" si="32"/>
        <v>13</v>
      </c>
      <c r="Z37" s="199">
        <f t="shared" si="32"/>
        <v>34</v>
      </c>
      <c r="AA37" s="199">
        <f t="shared" si="32"/>
        <v>8</v>
      </c>
      <c r="AB37" s="105"/>
    </row>
    <row r="38" spans="1:28" ht="14.25" customHeight="1" x14ac:dyDescent="0.2">
      <c r="A38" s="168" t="s">
        <v>76</v>
      </c>
      <c r="B38" s="161"/>
      <c r="C38" s="161"/>
      <c r="D38" s="161"/>
      <c r="E38" s="185">
        <f t="shared" ref="E38:AA38" si="33">E42</f>
        <v>17</v>
      </c>
      <c r="F38" s="185">
        <f t="shared" si="33"/>
        <v>0</v>
      </c>
      <c r="G38" s="185">
        <f t="shared" si="33"/>
        <v>17</v>
      </c>
      <c r="H38" s="185">
        <f t="shared" si="33"/>
        <v>0</v>
      </c>
      <c r="I38" s="185">
        <f t="shared" si="33"/>
        <v>4</v>
      </c>
      <c r="J38" s="371">
        <f t="shared" si="33"/>
        <v>2.5</v>
      </c>
      <c r="K38" s="185">
        <f t="shared" si="33"/>
        <v>4</v>
      </c>
      <c r="L38" s="371">
        <f t="shared" si="33"/>
        <v>2.5</v>
      </c>
      <c r="M38" s="185">
        <f t="shared" si="33"/>
        <v>0</v>
      </c>
      <c r="N38" s="185">
        <f t="shared" si="33"/>
        <v>2</v>
      </c>
      <c r="O38" s="185">
        <f t="shared" si="33"/>
        <v>1</v>
      </c>
      <c r="P38" s="185">
        <f t="shared" si="33"/>
        <v>2</v>
      </c>
      <c r="Q38" s="185">
        <f t="shared" si="33"/>
        <v>0</v>
      </c>
      <c r="R38" s="185">
        <f t="shared" si="33"/>
        <v>0</v>
      </c>
      <c r="S38" s="185">
        <f t="shared" si="33"/>
        <v>4</v>
      </c>
      <c r="T38" s="185">
        <f t="shared" si="33"/>
        <v>0</v>
      </c>
      <c r="U38" s="185">
        <f t="shared" si="33"/>
        <v>0</v>
      </c>
      <c r="V38" s="185">
        <f t="shared" si="33"/>
        <v>0</v>
      </c>
      <c r="W38" s="185">
        <f t="shared" si="33"/>
        <v>4</v>
      </c>
      <c r="X38" s="185">
        <f t="shared" si="33"/>
        <v>0</v>
      </c>
      <c r="Y38" s="185">
        <f t="shared" si="33"/>
        <v>0</v>
      </c>
      <c r="Z38" s="185">
        <f t="shared" si="33"/>
        <v>0</v>
      </c>
      <c r="AA38" s="185">
        <f t="shared" si="33"/>
        <v>0</v>
      </c>
      <c r="AB38" s="105"/>
    </row>
    <row r="39" spans="1:28" ht="18" customHeight="1" x14ac:dyDescent="0.2">
      <c r="A39" s="163" t="s">
        <v>77</v>
      </c>
      <c r="B39" s="144" t="s">
        <v>78</v>
      </c>
      <c r="C39" s="144" t="e">
        <f>VLOOKUP(B45,[1]serial!$C$1:$D$37,2,FALSE)</f>
        <v>#N/A</v>
      </c>
      <c r="D39" s="144" t="s">
        <v>79</v>
      </c>
      <c r="E39" s="119">
        <v>7</v>
      </c>
      <c r="F39" s="119">
        <v>3</v>
      </c>
      <c r="G39" s="119">
        <v>97</v>
      </c>
      <c r="H39" s="119">
        <v>57</v>
      </c>
      <c r="I39" s="119">
        <v>43</v>
      </c>
      <c r="J39" s="369">
        <v>42</v>
      </c>
      <c r="K39" s="119">
        <v>43</v>
      </c>
      <c r="L39" s="365">
        <v>41</v>
      </c>
      <c r="M39" s="119">
        <v>1</v>
      </c>
      <c r="N39" s="119">
        <v>40</v>
      </c>
      <c r="O39" s="187">
        <v>30</v>
      </c>
      <c r="P39" s="119">
        <v>1</v>
      </c>
      <c r="Q39" s="187">
        <v>0</v>
      </c>
      <c r="R39" s="119">
        <v>2</v>
      </c>
      <c r="S39" s="119">
        <v>41</v>
      </c>
      <c r="T39" s="187">
        <v>2</v>
      </c>
      <c r="U39" s="119">
        <v>0</v>
      </c>
      <c r="V39" s="187">
        <v>18</v>
      </c>
      <c r="W39" s="119">
        <v>25</v>
      </c>
      <c r="X39" s="187">
        <v>36</v>
      </c>
      <c r="Y39" s="119">
        <v>5</v>
      </c>
      <c r="Z39" s="119">
        <v>25</v>
      </c>
      <c r="AA39" s="187">
        <v>6</v>
      </c>
      <c r="AB39" s="105"/>
    </row>
    <row r="40" spans="1:28" ht="25.5" customHeight="1" x14ac:dyDescent="0.2">
      <c r="A40" s="163" t="s">
        <v>119</v>
      </c>
      <c r="B40" s="144"/>
      <c r="C40" s="144"/>
      <c r="D40" s="144"/>
      <c r="E40" s="119">
        <v>82</v>
      </c>
      <c r="F40" s="119">
        <v>0</v>
      </c>
      <c r="G40" s="119">
        <v>261</v>
      </c>
      <c r="H40" s="119">
        <v>0</v>
      </c>
      <c r="I40" s="119">
        <v>33</v>
      </c>
      <c r="J40" s="369">
        <v>27.5</v>
      </c>
      <c r="K40" s="119">
        <v>33</v>
      </c>
      <c r="L40" s="365">
        <v>27.5</v>
      </c>
      <c r="M40" s="119">
        <v>0</v>
      </c>
      <c r="N40" s="119">
        <v>26</v>
      </c>
      <c r="O40" s="187">
        <v>11</v>
      </c>
      <c r="P40" s="119">
        <v>4</v>
      </c>
      <c r="Q40" s="187">
        <v>1</v>
      </c>
      <c r="R40" s="119">
        <v>3</v>
      </c>
      <c r="S40" s="119">
        <v>32</v>
      </c>
      <c r="T40" s="187">
        <v>1</v>
      </c>
      <c r="U40" s="119">
        <v>0</v>
      </c>
      <c r="V40" s="187">
        <v>14</v>
      </c>
      <c r="W40" s="119">
        <v>19</v>
      </c>
      <c r="X40" s="187">
        <v>13</v>
      </c>
      <c r="Y40" s="119">
        <v>6</v>
      </c>
      <c r="Z40" s="119">
        <v>6</v>
      </c>
      <c r="AA40" s="187">
        <v>1</v>
      </c>
      <c r="AB40" s="105"/>
    </row>
    <row r="41" spans="1:28" ht="26.25" customHeight="1" x14ac:dyDescent="0.2">
      <c r="A41" s="163" t="s">
        <v>81</v>
      </c>
      <c r="B41" s="144"/>
      <c r="C41" s="144"/>
      <c r="D41" s="144"/>
      <c r="E41" s="119">
        <v>64</v>
      </c>
      <c r="F41" s="119">
        <v>0</v>
      </c>
      <c r="G41" s="119">
        <v>302</v>
      </c>
      <c r="H41" s="119">
        <v>0</v>
      </c>
      <c r="I41" s="119">
        <v>42</v>
      </c>
      <c r="J41" s="369">
        <v>30.25</v>
      </c>
      <c r="K41" s="119">
        <v>42</v>
      </c>
      <c r="L41" s="365">
        <v>30.25</v>
      </c>
      <c r="M41" s="119">
        <v>0</v>
      </c>
      <c r="N41" s="119">
        <v>32</v>
      </c>
      <c r="O41" s="187">
        <v>6</v>
      </c>
      <c r="P41" s="119">
        <v>8</v>
      </c>
      <c r="Q41" s="187">
        <v>1</v>
      </c>
      <c r="R41" s="119">
        <v>2</v>
      </c>
      <c r="S41" s="119">
        <v>41</v>
      </c>
      <c r="T41" s="187">
        <v>1</v>
      </c>
      <c r="U41" s="119">
        <v>1</v>
      </c>
      <c r="V41" s="187">
        <v>17</v>
      </c>
      <c r="W41" s="119">
        <v>24</v>
      </c>
      <c r="X41" s="187">
        <v>6</v>
      </c>
      <c r="Y41" s="119">
        <v>2</v>
      </c>
      <c r="Z41" s="119">
        <v>3</v>
      </c>
      <c r="AA41" s="187">
        <v>1</v>
      </c>
      <c r="AB41" s="105"/>
    </row>
    <row r="42" spans="1:28" ht="17.25" customHeight="1" x14ac:dyDescent="0.2">
      <c r="A42" s="169" t="s">
        <v>82</v>
      </c>
      <c r="B42" s="144"/>
      <c r="C42" s="144"/>
      <c r="D42" s="144"/>
      <c r="E42" s="119">
        <v>17</v>
      </c>
      <c r="F42" s="119">
        <v>0</v>
      </c>
      <c r="G42" s="119">
        <v>17</v>
      </c>
      <c r="H42" s="119">
        <v>0</v>
      </c>
      <c r="I42" s="119">
        <v>4</v>
      </c>
      <c r="J42" s="369">
        <v>2.5</v>
      </c>
      <c r="K42" s="119">
        <v>4</v>
      </c>
      <c r="L42" s="365">
        <v>2.5</v>
      </c>
      <c r="M42" s="119">
        <v>0</v>
      </c>
      <c r="N42" s="119">
        <v>2</v>
      </c>
      <c r="O42" s="187">
        <v>1</v>
      </c>
      <c r="P42" s="119">
        <v>2</v>
      </c>
      <c r="Q42" s="187">
        <v>0</v>
      </c>
      <c r="R42" s="119">
        <v>0</v>
      </c>
      <c r="S42" s="119">
        <v>4</v>
      </c>
      <c r="T42" s="187">
        <v>0</v>
      </c>
      <c r="U42" s="119">
        <v>0</v>
      </c>
      <c r="V42" s="187">
        <v>0</v>
      </c>
      <c r="W42" s="119">
        <v>4</v>
      </c>
      <c r="X42" s="187">
        <v>0</v>
      </c>
      <c r="Y42" s="119">
        <v>0</v>
      </c>
      <c r="Z42" s="119">
        <v>0</v>
      </c>
      <c r="AA42" s="187">
        <v>0</v>
      </c>
      <c r="AB42" s="105"/>
    </row>
    <row r="43" spans="1:28" ht="16.5" customHeight="1" x14ac:dyDescent="0.2">
      <c r="A43" s="170" t="s">
        <v>83</v>
      </c>
      <c r="B43" s="171"/>
      <c r="C43" s="171"/>
      <c r="D43" s="171"/>
      <c r="E43" s="200">
        <f t="shared" ref="E43:AA43" si="34">E39+E40+E41</f>
        <v>153</v>
      </c>
      <c r="F43" s="200">
        <f t="shared" si="34"/>
        <v>3</v>
      </c>
      <c r="G43" s="200">
        <f t="shared" si="34"/>
        <v>660</v>
      </c>
      <c r="H43" s="200">
        <f t="shared" si="34"/>
        <v>57</v>
      </c>
      <c r="I43" s="200">
        <f t="shared" si="34"/>
        <v>118</v>
      </c>
      <c r="J43" s="377">
        <f t="shared" si="34"/>
        <v>99.75</v>
      </c>
      <c r="K43" s="200">
        <f t="shared" si="34"/>
        <v>118</v>
      </c>
      <c r="L43" s="377">
        <f t="shared" si="34"/>
        <v>98.75</v>
      </c>
      <c r="M43" s="200">
        <f t="shared" si="34"/>
        <v>1</v>
      </c>
      <c r="N43" s="200">
        <f t="shared" si="34"/>
        <v>98</v>
      </c>
      <c r="O43" s="200">
        <f t="shared" si="34"/>
        <v>47</v>
      </c>
      <c r="P43" s="200">
        <f t="shared" si="34"/>
        <v>13</v>
      </c>
      <c r="Q43" s="200">
        <f t="shared" si="34"/>
        <v>2</v>
      </c>
      <c r="R43" s="200">
        <f t="shared" si="34"/>
        <v>7</v>
      </c>
      <c r="S43" s="200">
        <f t="shared" si="34"/>
        <v>114</v>
      </c>
      <c r="T43" s="200">
        <f t="shared" si="34"/>
        <v>4</v>
      </c>
      <c r="U43" s="200">
        <f t="shared" si="34"/>
        <v>1</v>
      </c>
      <c r="V43" s="200">
        <f t="shared" si="34"/>
        <v>49</v>
      </c>
      <c r="W43" s="200">
        <f t="shared" si="34"/>
        <v>68</v>
      </c>
      <c r="X43" s="200">
        <f t="shared" si="34"/>
        <v>55</v>
      </c>
      <c r="Y43" s="200">
        <f t="shared" si="34"/>
        <v>13</v>
      </c>
      <c r="Z43" s="200">
        <f t="shared" si="34"/>
        <v>34</v>
      </c>
      <c r="AA43" s="200">
        <f t="shared" si="34"/>
        <v>8</v>
      </c>
      <c r="AB43" s="105"/>
    </row>
    <row r="44" spans="1:28" ht="27" customHeight="1" x14ac:dyDescent="0.2">
      <c r="A44" s="160" t="s">
        <v>84</v>
      </c>
      <c r="B44" s="161"/>
      <c r="C44" s="161"/>
      <c r="D44" s="161"/>
      <c r="E44" s="185">
        <f t="shared" ref="E44:I44" si="35">SUM(E45:E46)</f>
        <v>31</v>
      </c>
      <c r="F44" s="185">
        <f t="shared" si="35"/>
        <v>0</v>
      </c>
      <c r="G44" s="185">
        <f t="shared" si="35"/>
        <v>71</v>
      </c>
      <c r="H44" s="185">
        <f t="shared" si="35"/>
        <v>0</v>
      </c>
      <c r="I44" s="185">
        <f t="shared" si="35"/>
        <v>34</v>
      </c>
      <c r="J44" s="371">
        <v>24.25</v>
      </c>
      <c r="K44" s="185">
        <f t="shared" ref="K44:AA44" si="36">SUM(K45:K46)</f>
        <v>34</v>
      </c>
      <c r="L44" s="371">
        <f t="shared" si="36"/>
        <v>33.25</v>
      </c>
      <c r="M44" s="185">
        <f t="shared" si="36"/>
        <v>0</v>
      </c>
      <c r="N44" s="185">
        <f t="shared" si="36"/>
        <v>33</v>
      </c>
      <c r="O44" s="189">
        <f t="shared" si="36"/>
        <v>24</v>
      </c>
      <c r="P44" s="185">
        <f t="shared" si="36"/>
        <v>1</v>
      </c>
      <c r="Q44" s="189">
        <f t="shared" si="36"/>
        <v>1</v>
      </c>
      <c r="R44" s="185">
        <f t="shared" si="36"/>
        <v>0</v>
      </c>
      <c r="S44" s="185">
        <f t="shared" si="36"/>
        <v>33</v>
      </c>
      <c r="T44" s="189">
        <f t="shared" si="36"/>
        <v>1</v>
      </c>
      <c r="U44" s="185">
        <f t="shared" si="36"/>
        <v>0</v>
      </c>
      <c r="V44" s="189">
        <f t="shared" si="36"/>
        <v>13</v>
      </c>
      <c r="W44" s="185">
        <f t="shared" si="36"/>
        <v>21</v>
      </c>
      <c r="X44" s="189">
        <f t="shared" si="36"/>
        <v>32</v>
      </c>
      <c r="Y44" s="185">
        <f t="shared" si="36"/>
        <v>3</v>
      </c>
      <c r="Z44" s="185">
        <f t="shared" si="36"/>
        <v>21</v>
      </c>
      <c r="AA44" s="189">
        <f t="shared" si="36"/>
        <v>8</v>
      </c>
      <c r="AB44" s="105"/>
    </row>
    <row r="45" spans="1:28" ht="14.25" customHeight="1" x14ac:dyDescent="0.2">
      <c r="A45" s="163" t="s">
        <v>85</v>
      </c>
      <c r="B45" s="144" t="s">
        <v>86</v>
      </c>
      <c r="C45" s="144" t="e">
        <f>VLOOKUP(#REF!,[1]serial!$C$1:$D$37,2,FALSE)</f>
        <v>#REF!</v>
      </c>
      <c r="D45" s="144" t="s">
        <v>87</v>
      </c>
      <c r="E45" s="119">
        <v>31</v>
      </c>
      <c r="F45" s="119">
        <v>0</v>
      </c>
      <c r="G45" s="119">
        <v>51</v>
      </c>
      <c r="H45" s="119">
        <v>0</v>
      </c>
      <c r="I45" s="119">
        <v>25</v>
      </c>
      <c r="J45" s="369">
        <v>24.25</v>
      </c>
      <c r="K45" s="119">
        <v>25</v>
      </c>
      <c r="L45" s="365">
        <v>24.25</v>
      </c>
      <c r="M45" s="119">
        <v>0</v>
      </c>
      <c r="N45" s="119">
        <v>25</v>
      </c>
      <c r="O45" s="187">
        <v>18</v>
      </c>
      <c r="P45" s="119">
        <v>0</v>
      </c>
      <c r="Q45" s="187">
        <v>0</v>
      </c>
      <c r="R45" s="119">
        <v>0</v>
      </c>
      <c r="S45" s="119">
        <v>24</v>
      </c>
      <c r="T45" s="187">
        <v>1</v>
      </c>
      <c r="U45" s="119">
        <v>0</v>
      </c>
      <c r="V45" s="187">
        <v>13</v>
      </c>
      <c r="W45" s="119">
        <v>12</v>
      </c>
      <c r="X45" s="187">
        <v>24</v>
      </c>
      <c r="Y45" s="119">
        <v>3</v>
      </c>
      <c r="Z45" s="119">
        <v>14</v>
      </c>
      <c r="AA45" s="187">
        <v>7</v>
      </c>
      <c r="AB45" s="105"/>
    </row>
    <row r="46" spans="1:28" ht="28.5" customHeight="1" x14ac:dyDescent="0.2">
      <c r="A46" s="163" t="s">
        <v>88</v>
      </c>
      <c r="B46" s="144" t="s">
        <v>89</v>
      </c>
      <c r="C46" s="144" t="e">
        <f>VLOOKUP(#REF!,[1]serial!$C$1:$D$37,2,FALSE)</f>
        <v>#REF!</v>
      </c>
      <c r="D46" s="144" t="s">
        <v>90</v>
      </c>
      <c r="E46" s="119">
        <v>0</v>
      </c>
      <c r="F46" s="119">
        <v>0</v>
      </c>
      <c r="G46" s="119">
        <v>20</v>
      </c>
      <c r="H46" s="119">
        <v>0</v>
      </c>
      <c r="I46" s="119">
        <v>9</v>
      </c>
      <c r="J46" s="369">
        <v>9</v>
      </c>
      <c r="K46" s="119">
        <v>9</v>
      </c>
      <c r="L46" s="365">
        <v>9</v>
      </c>
      <c r="M46" s="119">
        <v>0</v>
      </c>
      <c r="N46" s="119">
        <v>8</v>
      </c>
      <c r="O46" s="187">
        <v>6</v>
      </c>
      <c r="P46" s="119">
        <v>1</v>
      </c>
      <c r="Q46" s="187">
        <v>1</v>
      </c>
      <c r="R46" s="119">
        <v>0</v>
      </c>
      <c r="S46" s="119">
        <v>9</v>
      </c>
      <c r="T46" s="187">
        <v>0</v>
      </c>
      <c r="U46" s="119">
        <v>0</v>
      </c>
      <c r="V46" s="187">
        <v>0</v>
      </c>
      <c r="W46" s="119">
        <v>9</v>
      </c>
      <c r="X46" s="187">
        <v>8</v>
      </c>
      <c r="Y46" s="119">
        <v>0</v>
      </c>
      <c r="Z46" s="119">
        <v>7</v>
      </c>
      <c r="AA46" s="187">
        <v>1</v>
      </c>
      <c r="AB46" s="105"/>
    </row>
    <row r="47" spans="1:28" ht="19.5" customHeight="1" x14ac:dyDescent="0.2">
      <c r="A47" s="160" t="s">
        <v>91</v>
      </c>
      <c r="B47" s="161"/>
      <c r="C47" s="161"/>
      <c r="D47" s="161"/>
      <c r="E47" s="185">
        <f t="shared" ref="E47:AA47" si="37">SUM(E48:E49)</f>
        <v>1</v>
      </c>
      <c r="F47" s="185">
        <f t="shared" si="37"/>
        <v>2</v>
      </c>
      <c r="G47" s="185">
        <f t="shared" si="37"/>
        <v>0</v>
      </c>
      <c r="H47" s="185">
        <f t="shared" si="37"/>
        <v>2</v>
      </c>
      <c r="I47" s="185">
        <f t="shared" si="37"/>
        <v>29</v>
      </c>
      <c r="J47" s="371">
        <f t="shared" si="37"/>
        <v>25.7</v>
      </c>
      <c r="K47" s="185">
        <f t="shared" si="37"/>
        <v>29</v>
      </c>
      <c r="L47" s="371">
        <f t="shared" si="37"/>
        <v>26.2</v>
      </c>
      <c r="M47" s="185">
        <f t="shared" si="37"/>
        <v>0</v>
      </c>
      <c r="N47" s="185">
        <f t="shared" si="37"/>
        <v>29</v>
      </c>
      <c r="O47" s="189">
        <f t="shared" si="37"/>
        <v>11</v>
      </c>
      <c r="P47" s="185">
        <f t="shared" si="37"/>
        <v>0</v>
      </c>
      <c r="Q47" s="189">
        <f t="shared" si="37"/>
        <v>0</v>
      </c>
      <c r="R47" s="185">
        <f t="shared" si="37"/>
        <v>0</v>
      </c>
      <c r="S47" s="185">
        <f t="shared" si="37"/>
        <v>25</v>
      </c>
      <c r="T47" s="189">
        <f t="shared" si="37"/>
        <v>4</v>
      </c>
      <c r="U47" s="185">
        <f t="shared" si="37"/>
        <v>0</v>
      </c>
      <c r="V47" s="189">
        <f t="shared" si="37"/>
        <v>6</v>
      </c>
      <c r="W47" s="185">
        <f t="shared" si="37"/>
        <v>23</v>
      </c>
      <c r="X47" s="189">
        <f t="shared" si="37"/>
        <v>14</v>
      </c>
      <c r="Y47" s="185">
        <f t="shared" si="37"/>
        <v>2</v>
      </c>
      <c r="Z47" s="185">
        <f t="shared" si="37"/>
        <v>10</v>
      </c>
      <c r="AA47" s="189">
        <f t="shared" si="37"/>
        <v>2</v>
      </c>
      <c r="AB47" s="105"/>
    </row>
    <row r="48" spans="1:28" ht="12.75" customHeight="1" x14ac:dyDescent="0.2">
      <c r="A48" s="143" t="s">
        <v>92</v>
      </c>
      <c r="B48" s="144" t="s">
        <v>93</v>
      </c>
      <c r="C48" s="144" t="e">
        <f>VLOOKUP(#REF!,[1]serial!$C$1:$D$37,2,FALSE)</f>
        <v>#REF!</v>
      </c>
      <c r="D48" s="144" t="s">
        <v>94</v>
      </c>
      <c r="E48" s="119">
        <v>1</v>
      </c>
      <c r="F48" s="119">
        <v>2</v>
      </c>
      <c r="G48" s="119">
        <v>0</v>
      </c>
      <c r="H48" s="119">
        <v>2</v>
      </c>
      <c r="I48" s="119">
        <v>23</v>
      </c>
      <c r="J48" s="369">
        <v>20.2</v>
      </c>
      <c r="K48" s="119">
        <v>23</v>
      </c>
      <c r="L48" s="365">
        <v>20.2</v>
      </c>
      <c r="M48" s="119">
        <v>0</v>
      </c>
      <c r="N48" s="119">
        <v>23</v>
      </c>
      <c r="O48" s="187">
        <v>8</v>
      </c>
      <c r="P48" s="119">
        <v>0</v>
      </c>
      <c r="Q48" s="187">
        <v>0</v>
      </c>
      <c r="R48" s="119">
        <v>0</v>
      </c>
      <c r="S48" s="119">
        <v>19</v>
      </c>
      <c r="T48" s="187">
        <v>4</v>
      </c>
      <c r="U48" s="119">
        <v>0</v>
      </c>
      <c r="V48" s="187">
        <v>5</v>
      </c>
      <c r="W48" s="119">
        <v>18</v>
      </c>
      <c r="X48" s="187">
        <v>13</v>
      </c>
      <c r="Y48" s="119">
        <v>2</v>
      </c>
      <c r="Z48" s="119">
        <v>9</v>
      </c>
      <c r="AA48" s="187">
        <v>2</v>
      </c>
      <c r="AB48" s="105"/>
    </row>
    <row r="49" spans="1:28" ht="29.25" customHeight="1" x14ac:dyDescent="0.2">
      <c r="A49" s="143" t="s">
        <v>95</v>
      </c>
      <c r="B49" s="144" t="s">
        <v>96</v>
      </c>
      <c r="C49" s="144" t="e">
        <f>VLOOKUP(#REF!,[1]serial!$C$1:$D$37,2,FALSE)</f>
        <v>#REF!</v>
      </c>
      <c r="D49" s="144" t="s">
        <v>97</v>
      </c>
      <c r="E49" s="119">
        <v>0</v>
      </c>
      <c r="F49" s="119">
        <v>0</v>
      </c>
      <c r="G49" s="119">
        <v>0</v>
      </c>
      <c r="H49" s="119">
        <v>0</v>
      </c>
      <c r="I49" s="119">
        <v>6</v>
      </c>
      <c r="J49" s="369">
        <v>5.5</v>
      </c>
      <c r="K49" s="119">
        <v>6</v>
      </c>
      <c r="L49" s="365">
        <v>6</v>
      </c>
      <c r="M49" s="119">
        <v>0</v>
      </c>
      <c r="N49" s="119">
        <v>6</v>
      </c>
      <c r="O49" s="187">
        <v>3</v>
      </c>
      <c r="P49" s="119">
        <v>0</v>
      </c>
      <c r="Q49" s="187">
        <v>0</v>
      </c>
      <c r="R49" s="119">
        <v>0</v>
      </c>
      <c r="S49" s="119">
        <v>6</v>
      </c>
      <c r="T49" s="187">
        <v>0</v>
      </c>
      <c r="U49" s="119">
        <v>0</v>
      </c>
      <c r="V49" s="187">
        <v>1</v>
      </c>
      <c r="W49" s="119">
        <v>5</v>
      </c>
      <c r="X49" s="187">
        <v>1</v>
      </c>
      <c r="Y49" s="119">
        <v>0</v>
      </c>
      <c r="Z49" s="119">
        <v>1</v>
      </c>
      <c r="AA49" s="187">
        <v>0</v>
      </c>
      <c r="AB49" s="105"/>
    </row>
    <row r="50" spans="1:28" ht="26.25" customHeight="1" x14ac:dyDescent="0.2">
      <c r="A50" s="172" t="s">
        <v>98</v>
      </c>
      <c r="B50" s="173"/>
      <c r="C50" s="173"/>
      <c r="D50" s="173"/>
      <c r="E50" s="174">
        <f t="shared" ref="E50:AA50" si="38">E26+E17+E14+E11</f>
        <v>49513</v>
      </c>
      <c r="F50" s="174">
        <f t="shared" si="38"/>
        <v>428</v>
      </c>
      <c r="G50" s="174">
        <f t="shared" si="38"/>
        <v>36913</v>
      </c>
      <c r="H50" s="174">
        <f t="shared" si="38"/>
        <v>110</v>
      </c>
      <c r="I50" s="174">
        <f t="shared" si="38"/>
        <v>4495</v>
      </c>
      <c r="J50" s="363">
        <f t="shared" si="38"/>
        <v>3801.85</v>
      </c>
      <c r="K50" s="174">
        <f t="shared" si="38"/>
        <v>3868</v>
      </c>
      <c r="L50" s="363">
        <f t="shared" si="38"/>
        <v>3288.6</v>
      </c>
      <c r="M50" s="174">
        <f t="shared" si="38"/>
        <v>46</v>
      </c>
      <c r="N50" s="174">
        <f t="shared" si="38"/>
        <v>2440</v>
      </c>
      <c r="O50" s="174">
        <f t="shared" si="38"/>
        <v>868</v>
      </c>
      <c r="P50" s="174">
        <f t="shared" si="38"/>
        <v>1168</v>
      </c>
      <c r="Q50" s="174">
        <f t="shared" si="38"/>
        <v>467</v>
      </c>
      <c r="R50" s="174">
        <f t="shared" si="38"/>
        <v>260</v>
      </c>
      <c r="S50" s="174">
        <f t="shared" si="38"/>
        <v>3707</v>
      </c>
      <c r="T50" s="174">
        <f t="shared" si="38"/>
        <v>162</v>
      </c>
      <c r="U50" s="174">
        <f t="shared" si="38"/>
        <v>71</v>
      </c>
      <c r="V50" s="174">
        <f t="shared" si="38"/>
        <v>2059</v>
      </c>
      <c r="W50" s="174">
        <f t="shared" si="38"/>
        <v>1738</v>
      </c>
      <c r="X50" s="174">
        <f t="shared" si="38"/>
        <v>1566</v>
      </c>
      <c r="Y50" s="174">
        <f t="shared" si="38"/>
        <v>626</v>
      </c>
      <c r="Z50" s="174">
        <f t="shared" si="38"/>
        <v>772</v>
      </c>
      <c r="AA50" s="174">
        <f t="shared" si="38"/>
        <v>168</v>
      </c>
      <c r="AB50" s="105"/>
    </row>
    <row r="51" spans="1:28" ht="14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106"/>
      <c r="K51" s="88"/>
      <c r="L51" s="10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106"/>
      <c r="K52" s="88"/>
      <c r="L52" s="10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106"/>
      <c r="K53" s="88"/>
      <c r="L53" s="10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106"/>
      <c r="K54" s="88"/>
      <c r="L54" s="10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106"/>
      <c r="K55" s="88"/>
      <c r="L55" s="10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106"/>
      <c r="K56" s="88"/>
      <c r="L56" s="10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106"/>
      <c r="K57" s="88"/>
      <c r="L57" s="10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106"/>
      <c r="K58" s="88"/>
      <c r="L58" s="10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106"/>
      <c r="K59" s="88"/>
      <c r="L59" s="10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106"/>
      <c r="K60" s="88"/>
      <c r="L60" s="10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106"/>
      <c r="K61" s="88"/>
      <c r="L61" s="10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106"/>
      <c r="K62" s="88"/>
      <c r="L62" s="10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4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106"/>
      <c r="K63" s="88"/>
      <c r="L63" s="10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4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106"/>
      <c r="K64" s="88"/>
      <c r="L64" s="10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106"/>
      <c r="K65" s="88"/>
      <c r="L65" s="10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4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106"/>
      <c r="K66" s="88"/>
      <c r="L66" s="10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4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106"/>
      <c r="K67" s="88"/>
      <c r="L67" s="10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4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106"/>
      <c r="K68" s="88"/>
      <c r="L68" s="10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106"/>
      <c r="K69" s="88"/>
      <c r="L69" s="10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4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106"/>
      <c r="K70" s="88"/>
      <c r="L70" s="10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4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106"/>
      <c r="K71" s="88"/>
      <c r="L71" s="10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4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106"/>
      <c r="K72" s="88"/>
      <c r="L72" s="10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4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106"/>
      <c r="K73" s="88"/>
      <c r="L73" s="10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4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106"/>
      <c r="K74" s="88"/>
      <c r="L74" s="10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4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106"/>
      <c r="K75" s="88"/>
      <c r="L75" s="10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4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106"/>
      <c r="K76" s="88"/>
      <c r="L76" s="10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4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106"/>
      <c r="K77" s="88"/>
      <c r="L77" s="10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4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106"/>
      <c r="K78" s="88"/>
      <c r="L78" s="10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4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106"/>
      <c r="K79" s="88"/>
      <c r="L79" s="10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4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106"/>
      <c r="K80" s="88"/>
      <c r="L80" s="10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4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106"/>
      <c r="K81" s="88"/>
      <c r="L81" s="10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4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106"/>
      <c r="K82" s="88"/>
      <c r="L82" s="10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4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106"/>
      <c r="K83" s="88"/>
      <c r="L83" s="10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4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106"/>
      <c r="K84" s="88"/>
      <c r="L84" s="10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106"/>
      <c r="K85" s="88"/>
      <c r="L85" s="10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4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106"/>
      <c r="K86" s="88"/>
      <c r="L86" s="10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4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106"/>
      <c r="K87" s="88"/>
      <c r="L87" s="10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4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106"/>
      <c r="K88" s="88"/>
      <c r="L88" s="10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4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106"/>
      <c r="K89" s="88"/>
      <c r="L89" s="10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4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106"/>
      <c r="K90" s="88"/>
      <c r="L90" s="10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4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106"/>
      <c r="K91" s="88"/>
      <c r="L91" s="10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4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106"/>
      <c r="K92" s="88"/>
      <c r="L92" s="10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4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106"/>
      <c r="K93" s="88"/>
      <c r="L93" s="10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4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106"/>
      <c r="K94" s="88"/>
      <c r="L94" s="10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4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106"/>
      <c r="K95" s="88"/>
      <c r="L95" s="10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4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106"/>
      <c r="K96" s="88"/>
      <c r="L96" s="10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4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106"/>
      <c r="K97" s="88"/>
      <c r="L97" s="10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106"/>
      <c r="K98" s="88"/>
      <c r="L98" s="10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106"/>
      <c r="K99" s="88"/>
      <c r="L99" s="10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4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106"/>
      <c r="K100" s="88"/>
      <c r="L100" s="10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4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106"/>
      <c r="K101" s="88"/>
      <c r="L101" s="10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106"/>
      <c r="K102" s="88"/>
      <c r="L102" s="10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106"/>
      <c r="K103" s="88"/>
      <c r="L103" s="10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106"/>
      <c r="K104" s="88"/>
      <c r="L104" s="10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4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106"/>
      <c r="K105" s="88"/>
      <c r="L105" s="10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4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106"/>
      <c r="K106" s="88"/>
      <c r="L106" s="10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4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106"/>
      <c r="K107" s="88"/>
      <c r="L107" s="10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4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106"/>
      <c r="K108" s="88"/>
      <c r="L108" s="10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4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106"/>
      <c r="K109" s="88"/>
      <c r="L109" s="10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4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106"/>
      <c r="K110" s="88"/>
      <c r="L110" s="10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4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106"/>
      <c r="K111" s="88"/>
      <c r="L111" s="10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4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106"/>
      <c r="K112" s="88"/>
      <c r="L112" s="10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4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106"/>
      <c r="K113" s="88"/>
      <c r="L113" s="10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4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106"/>
      <c r="K114" s="88"/>
      <c r="L114" s="10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4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106"/>
      <c r="K115" s="88"/>
      <c r="L115" s="10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4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106"/>
      <c r="K116" s="88"/>
      <c r="L116" s="10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4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106"/>
      <c r="K117" s="88"/>
      <c r="L117" s="10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4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106"/>
      <c r="K118" s="88"/>
      <c r="L118" s="10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4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106"/>
      <c r="K119" s="88"/>
      <c r="L119" s="10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4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106"/>
      <c r="K120" s="88"/>
      <c r="L120" s="10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4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106"/>
      <c r="K121" s="88"/>
      <c r="L121" s="10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4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106"/>
      <c r="K122" s="88"/>
      <c r="L122" s="10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4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106"/>
      <c r="K123" s="88"/>
      <c r="L123" s="10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4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106"/>
      <c r="K124" s="88"/>
      <c r="L124" s="10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4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106"/>
      <c r="K125" s="88"/>
      <c r="L125" s="10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4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106"/>
      <c r="K126" s="88"/>
      <c r="L126" s="10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4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106"/>
      <c r="K127" s="88"/>
      <c r="L127" s="10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4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106"/>
      <c r="K128" s="88"/>
      <c r="L128" s="10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4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106"/>
      <c r="K129" s="88"/>
      <c r="L129" s="10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4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106"/>
      <c r="K130" s="88"/>
      <c r="L130" s="10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4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106"/>
      <c r="K131" s="88"/>
      <c r="L131" s="10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4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106"/>
      <c r="K132" s="88"/>
      <c r="L132" s="10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4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106"/>
      <c r="K133" s="88"/>
      <c r="L133" s="10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4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106"/>
      <c r="K134" s="88"/>
      <c r="L134" s="10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4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106"/>
      <c r="K135" s="88"/>
      <c r="L135" s="10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4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106"/>
      <c r="K136" s="88"/>
      <c r="L136" s="10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4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106"/>
      <c r="K137" s="88"/>
      <c r="L137" s="10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4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106"/>
      <c r="K138" s="88"/>
      <c r="L138" s="10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4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106"/>
      <c r="K139" s="88"/>
      <c r="L139" s="10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4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106"/>
      <c r="K140" s="88"/>
      <c r="L140" s="10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4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106"/>
      <c r="K141" s="88"/>
      <c r="L141" s="10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4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106"/>
      <c r="K142" s="88"/>
      <c r="L142" s="10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4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106"/>
      <c r="K143" s="88"/>
      <c r="L143" s="10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4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106"/>
      <c r="K144" s="88"/>
      <c r="L144" s="10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4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106"/>
      <c r="K145" s="88"/>
      <c r="L145" s="10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4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106"/>
      <c r="K146" s="88"/>
      <c r="L146" s="10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4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106"/>
      <c r="K147" s="88"/>
      <c r="L147" s="10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4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106"/>
      <c r="K148" s="88"/>
      <c r="L148" s="10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4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106"/>
      <c r="K149" s="88"/>
      <c r="L149" s="10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4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106"/>
      <c r="K150" s="88"/>
      <c r="L150" s="10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4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106"/>
      <c r="K151" s="88"/>
      <c r="L151" s="10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4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106"/>
      <c r="K152" s="88"/>
      <c r="L152" s="10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4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106"/>
      <c r="K153" s="88"/>
      <c r="L153" s="1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4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106"/>
      <c r="K154" s="88"/>
      <c r="L154" s="10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4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106"/>
      <c r="K155" s="88"/>
      <c r="L155" s="10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4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106"/>
      <c r="K156" s="88"/>
      <c r="L156" s="10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4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106"/>
      <c r="K157" s="88"/>
      <c r="L157" s="10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4.2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106"/>
      <c r="K158" s="88"/>
      <c r="L158" s="10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4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106"/>
      <c r="K159" s="88"/>
      <c r="L159" s="10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4.2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106"/>
      <c r="K160" s="88"/>
      <c r="L160" s="10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4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106"/>
      <c r="K161" s="88"/>
      <c r="L161" s="10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4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106"/>
      <c r="K162" s="88"/>
      <c r="L162" s="10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4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106"/>
      <c r="K163" s="88"/>
      <c r="L163" s="10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4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106"/>
      <c r="K164" s="88"/>
      <c r="L164" s="10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4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106"/>
      <c r="K165" s="88"/>
      <c r="L165" s="10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4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106"/>
      <c r="K166" s="88"/>
      <c r="L166" s="10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4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106"/>
      <c r="K167" s="88"/>
      <c r="L167" s="10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4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106"/>
      <c r="K168" s="88"/>
      <c r="L168" s="10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4.2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106"/>
      <c r="K169" s="88"/>
      <c r="L169" s="10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106"/>
      <c r="K170" s="88"/>
      <c r="L170" s="10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4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106"/>
      <c r="K171" s="88"/>
      <c r="L171" s="10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4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106"/>
      <c r="K172" s="88"/>
      <c r="L172" s="10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4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106"/>
      <c r="K173" s="88"/>
      <c r="L173" s="10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4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106"/>
      <c r="K174" s="88"/>
      <c r="L174" s="10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4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106"/>
      <c r="K175" s="88"/>
      <c r="L175" s="10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4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106"/>
      <c r="K176" s="88"/>
      <c r="L176" s="10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4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106"/>
      <c r="K177" s="88"/>
      <c r="L177" s="10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4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106"/>
      <c r="K178" s="88"/>
      <c r="L178" s="10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4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106"/>
      <c r="K179" s="88"/>
      <c r="L179" s="10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4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106"/>
      <c r="K180" s="88"/>
      <c r="L180" s="10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4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106"/>
      <c r="K181" s="88"/>
      <c r="L181" s="10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4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106"/>
      <c r="K182" s="88"/>
      <c r="L182" s="10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4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106"/>
      <c r="K183" s="88"/>
      <c r="L183" s="10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4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106"/>
      <c r="K184" s="88"/>
      <c r="L184" s="10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4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106"/>
      <c r="K185" s="88"/>
      <c r="L185" s="10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4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106"/>
      <c r="K186" s="88"/>
      <c r="L186" s="10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4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106"/>
      <c r="K187" s="88"/>
      <c r="L187" s="10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4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106"/>
      <c r="K188" s="88"/>
      <c r="L188" s="10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4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106"/>
      <c r="K189" s="88"/>
      <c r="L189" s="10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4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106"/>
      <c r="K190" s="88"/>
      <c r="L190" s="10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4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106"/>
      <c r="K191" s="88"/>
      <c r="L191" s="10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4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106"/>
      <c r="K192" s="88"/>
      <c r="L192" s="10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4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106"/>
      <c r="K193" s="88"/>
      <c r="L193" s="10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4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106"/>
      <c r="K194" s="88"/>
      <c r="L194" s="10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4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106"/>
      <c r="K195" s="88"/>
      <c r="L195" s="10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4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106"/>
      <c r="K196" s="88"/>
      <c r="L196" s="10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4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106"/>
      <c r="K197" s="88"/>
      <c r="L197" s="10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4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106"/>
      <c r="K198" s="88"/>
      <c r="L198" s="10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4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106"/>
      <c r="K199" s="88"/>
      <c r="L199" s="10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4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106"/>
      <c r="K200" s="88"/>
      <c r="L200" s="10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4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106"/>
      <c r="K201" s="88"/>
      <c r="L201" s="10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4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106"/>
      <c r="K202" s="88"/>
      <c r="L202" s="10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4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106"/>
      <c r="K203" s="88"/>
      <c r="L203" s="10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4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106"/>
      <c r="K204" s="88"/>
      <c r="L204" s="10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4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106"/>
      <c r="K205" s="88"/>
      <c r="L205" s="10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4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106"/>
      <c r="K206" s="88"/>
      <c r="L206" s="10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4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106"/>
      <c r="K207" s="88"/>
      <c r="L207" s="10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4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106"/>
      <c r="K208" s="88"/>
      <c r="L208" s="10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4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106"/>
      <c r="K209" s="88"/>
      <c r="L209" s="10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4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106"/>
      <c r="K210" s="88"/>
      <c r="L210" s="10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4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106"/>
      <c r="K211" s="88"/>
      <c r="L211" s="10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4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106"/>
      <c r="K212" s="88"/>
      <c r="L212" s="10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4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106"/>
      <c r="K213" s="88"/>
      <c r="L213" s="10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4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106"/>
      <c r="K214" s="88"/>
      <c r="L214" s="10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4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106"/>
      <c r="K215" s="88"/>
      <c r="L215" s="10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4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106"/>
      <c r="K216" s="88"/>
      <c r="L216" s="10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4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106"/>
      <c r="K217" s="88"/>
      <c r="L217" s="10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4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106"/>
      <c r="K218" s="88"/>
      <c r="L218" s="10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4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106"/>
      <c r="K219" s="88"/>
      <c r="L219" s="10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4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106"/>
      <c r="K220" s="88"/>
      <c r="L220" s="10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4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106"/>
      <c r="K221" s="88"/>
      <c r="L221" s="10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4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106"/>
      <c r="K222" s="88"/>
      <c r="L222" s="10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4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106"/>
      <c r="K223" s="88"/>
      <c r="L223" s="10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4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106"/>
      <c r="K224" s="88"/>
      <c r="L224" s="10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4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106"/>
      <c r="K225" s="88"/>
      <c r="L225" s="10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4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106"/>
      <c r="K226" s="88"/>
      <c r="L226" s="10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4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106"/>
      <c r="K227" s="88"/>
      <c r="L227" s="10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106"/>
      <c r="K228" s="88"/>
      <c r="L228" s="10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106"/>
      <c r="K229" s="88"/>
      <c r="L229" s="10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106"/>
      <c r="K230" s="88"/>
      <c r="L230" s="10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106"/>
      <c r="K231" s="88"/>
      <c r="L231" s="10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106"/>
      <c r="K232" s="88"/>
      <c r="L232" s="10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106"/>
      <c r="K233" s="88"/>
      <c r="L233" s="10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106"/>
      <c r="K234" s="88"/>
      <c r="L234" s="10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106"/>
      <c r="K235" s="88"/>
      <c r="L235" s="10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106"/>
      <c r="K236" s="88"/>
      <c r="L236" s="10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106"/>
      <c r="K237" s="88"/>
      <c r="L237" s="10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106"/>
      <c r="K238" s="88"/>
      <c r="L238" s="10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106"/>
      <c r="K239" s="88"/>
      <c r="L239" s="10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106"/>
      <c r="K240" s="88"/>
      <c r="L240" s="10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106"/>
      <c r="K241" s="88"/>
      <c r="L241" s="10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106"/>
      <c r="K242" s="88"/>
      <c r="L242" s="10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106"/>
      <c r="K243" s="88"/>
      <c r="L243" s="10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106"/>
      <c r="K244" s="88"/>
      <c r="L244" s="10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106"/>
      <c r="K245" s="88"/>
      <c r="L245" s="10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106"/>
      <c r="K246" s="88"/>
      <c r="L246" s="10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106"/>
      <c r="K247" s="88"/>
      <c r="L247" s="10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106"/>
      <c r="K248" s="88"/>
      <c r="L248" s="10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106"/>
      <c r="K249" s="88"/>
      <c r="L249" s="10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106"/>
      <c r="K250" s="88"/>
      <c r="L250" s="10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106"/>
      <c r="K251" s="88"/>
      <c r="L251" s="10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61"/>
      <c r="Y251" s="61"/>
      <c r="Z251" s="61"/>
      <c r="AA251" s="3"/>
      <c r="AB251" s="3"/>
    </row>
    <row r="252" spans="1:28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106"/>
      <c r="K252" s="88"/>
      <c r="L252" s="10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61"/>
      <c r="Y252" s="61"/>
      <c r="Z252" s="61"/>
      <c r="AA252" s="3"/>
      <c r="AB252" s="3"/>
    </row>
    <row r="253" spans="1:28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106"/>
      <c r="K253" s="88"/>
      <c r="L253" s="10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61"/>
      <c r="Y253" s="61"/>
      <c r="Z253" s="61"/>
      <c r="AA253" s="3"/>
      <c r="AB253" s="3"/>
    </row>
    <row r="254" spans="1:28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106"/>
      <c r="K254" s="88"/>
      <c r="L254" s="10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61"/>
      <c r="Y254" s="61"/>
      <c r="Z254" s="61"/>
      <c r="AA254" s="3"/>
      <c r="AB254" s="3"/>
    </row>
    <row r="255" spans="1:28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106"/>
      <c r="K255" s="88"/>
      <c r="L255" s="10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61"/>
      <c r="Y255" s="61"/>
      <c r="Z255" s="61"/>
      <c r="AA255" s="3"/>
      <c r="AB255" s="3"/>
    </row>
    <row r="256" spans="1:28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106"/>
      <c r="K256" s="88"/>
      <c r="L256" s="10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61"/>
      <c r="Y256" s="61"/>
      <c r="Z256" s="61"/>
      <c r="AA256" s="3"/>
      <c r="AB256" s="3"/>
    </row>
    <row r="257" spans="1:28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106"/>
      <c r="K257" s="88"/>
      <c r="L257" s="10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61"/>
      <c r="Y257" s="61"/>
      <c r="Z257" s="61"/>
      <c r="AA257" s="3"/>
      <c r="AB257" s="3"/>
    </row>
    <row r="258" spans="1:28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106"/>
      <c r="K258" s="88"/>
      <c r="L258" s="10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61"/>
      <c r="Y258" s="61"/>
      <c r="Z258" s="61"/>
      <c r="AA258" s="3"/>
      <c r="AB258" s="3"/>
    </row>
    <row r="259" spans="1:28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106"/>
      <c r="K259" s="88"/>
      <c r="L259" s="10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61"/>
      <c r="Y259" s="61"/>
      <c r="Z259" s="61"/>
      <c r="AA259" s="3"/>
      <c r="AB259" s="3"/>
    </row>
    <row r="260" spans="1:28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106"/>
      <c r="K260" s="88"/>
      <c r="L260" s="10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61"/>
      <c r="Y260" s="61"/>
      <c r="Z260" s="61"/>
      <c r="AA260" s="3"/>
      <c r="AB260" s="3"/>
    </row>
    <row r="261" spans="1:28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106"/>
      <c r="K261" s="88"/>
      <c r="L261" s="10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61"/>
      <c r="Y261" s="61"/>
      <c r="Z261" s="61"/>
      <c r="AA261" s="3"/>
      <c r="AB261" s="3"/>
    </row>
    <row r="262" spans="1:28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106"/>
      <c r="K262" s="88"/>
      <c r="L262" s="10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61"/>
      <c r="Y262" s="61"/>
      <c r="Z262" s="61"/>
      <c r="AA262" s="3"/>
      <c r="AB262" s="3"/>
    </row>
    <row r="263" spans="1:28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106"/>
      <c r="K263" s="88"/>
      <c r="L263" s="10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61"/>
      <c r="Y263" s="61"/>
      <c r="Z263" s="61"/>
      <c r="AA263" s="3"/>
      <c r="AB263" s="3"/>
    </row>
    <row r="264" spans="1:28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106"/>
      <c r="K264" s="88"/>
      <c r="L264" s="10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61"/>
      <c r="Y264" s="61"/>
      <c r="Z264" s="61"/>
      <c r="AA264" s="3"/>
      <c r="AB264" s="3"/>
    </row>
    <row r="265" spans="1:28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106"/>
      <c r="K265" s="88"/>
      <c r="L265" s="10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61"/>
      <c r="Y265" s="61"/>
      <c r="Z265" s="61"/>
      <c r="AA265" s="3"/>
      <c r="AB265" s="3"/>
    </row>
    <row r="266" spans="1:28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106"/>
      <c r="K266" s="88"/>
      <c r="L266" s="10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61"/>
      <c r="Y266" s="61"/>
      <c r="Z266" s="61"/>
      <c r="AA266" s="3"/>
      <c r="AB266" s="3"/>
    </row>
    <row r="267" spans="1:28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106"/>
      <c r="K267" s="88"/>
      <c r="L267" s="10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61"/>
      <c r="Y267" s="61"/>
      <c r="Z267" s="61"/>
      <c r="AA267" s="3"/>
      <c r="AB267" s="3"/>
    </row>
    <row r="268" spans="1:28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106"/>
      <c r="K268" s="88"/>
      <c r="L268" s="10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61"/>
      <c r="Y268" s="61"/>
      <c r="Z268" s="61"/>
      <c r="AA268" s="3"/>
      <c r="AB268" s="3"/>
    </row>
    <row r="269" spans="1:28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106"/>
      <c r="K269" s="88"/>
      <c r="L269" s="10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61"/>
      <c r="Y269" s="61"/>
      <c r="Z269" s="61"/>
      <c r="AA269" s="3"/>
      <c r="AB269" s="3"/>
    </row>
    <row r="270" spans="1:28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106"/>
      <c r="K270" s="88"/>
      <c r="L270" s="10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61"/>
      <c r="Y270" s="61"/>
      <c r="Z270" s="61"/>
      <c r="AA270" s="3"/>
      <c r="AB270" s="3"/>
    </row>
    <row r="271" spans="1:28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106"/>
      <c r="K271" s="88"/>
      <c r="L271" s="10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61"/>
      <c r="Y271" s="61"/>
      <c r="Z271" s="61"/>
      <c r="AA271" s="3"/>
      <c r="AB271" s="3"/>
    </row>
    <row r="272" spans="1:28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106"/>
      <c r="K272" s="88"/>
      <c r="L272" s="10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61"/>
      <c r="Y272" s="61"/>
      <c r="Z272" s="61"/>
      <c r="AA272" s="3"/>
      <c r="AB272" s="3"/>
    </row>
    <row r="273" spans="1:28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106"/>
      <c r="K273" s="88"/>
      <c r="L273" s="10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61"/>
      <c r="Y273" s="61"/>
      <c r="Z273" s="61"/>
      <c r="AA273" s="3"/>
      <c r="AB273" s="3"/>
    </row>
    <row r="274" spans="1:28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106"/>
      <c r="K274" s="88"/>
      <c r="L274" s="10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61"/>
      <c r="Y274" s="61"/>
      <c r="Z274" s="61"/>
      <c r="AA274" s="3"/>
      <c r="AB274" s="3"/>
    </row>
    <row r="275" spans="1:28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106"/>
      <c r="K275" s="88"/>
      <c r="L275" s="10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61"/>
      <c r="Y275" s="61"/>
      <c r="Z275" s="61"/>
      <c r="AA275" s="3"/>
      <c r="AB275" s="3"/>
    </row>
    <row r="276" spans="1:28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106"/>
      <c r="K276" s="88"/>
      <c r="L276" s="10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61"/>
      <c r="Y276" s="61"/>
      <c r="Z276" s="61"/>
      <c r="AA276" s="3"/>
      <c r="AB276" s="3"/>
    </row>
    <row r="277" spans="1:28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106"/>
      <c r="K277" s="88"/>
      <c r="L277" s="10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61"/>
      <c r="Y277" s="61"/>
      <c r="Z277" s="61"/>
      <c r="AA277" s="3"/>
      <c r="AB277" s="3"/>
    </row>
    <row r="278" spans="1:28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106"/>
      <c r="K278" s="88"/>
      <c r="L278" s="10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61"/>
      <c r="Y278" s="61"/>
      <c r="Z278" s="61"/>
      <c r="AA278" s="3"/>
      <c r="AB278" s="3"/>
    </row>
    <row r="279" spans="1:28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106"/>
      <c r="K279" s="88"/>
      <c r="L279" s="10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61"/>
      <c r="Y279" s="61"/>
      <c r="Z279" s="61"/>
      <c r="AA279" s="3"/>
      <c r="AB279" s="3"/>
    </row>
    <row r="280" spans="1:28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106"/>
      <c r="K280" s="88"/>
      <c r="L280" s="10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61"/>
      <c r="Y280" s="61"/>
      <c r="Z280" s="61"/>
      <c r="AA280" s="3"/>
      <c r="AB280" s="3"/>
    </row>
    <row r="281" spans="1:28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106"/>
      <c r="K281" s="88"/>
      <c r="L281" s="10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61"/>
      <c r="Y281" s="61"/>
      <c r="Z281" s="61"/>
      <c r="AA281" s="3"/>
      <c r="AB281" s="3"/>
    </row>
    <row r="282" spans="1:28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106"/>
      <c r="K282" s="88"/>
      <c r="L282" s="10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61"/>
      <c r="Y282" s="61"/>
      <c r="Z282" s="61"/>
      <c r="AA282" s="3"/>
      <c r="AB282" s="3"/>
    </row>
    <row r="283" spans="1:28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106"/>
      <c r="K283" s="88"/>
      <c r="L283" s="10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61"/>
      <c r="Y283" s="61"/>
      <c r="Z283" s="61"/>
      <c r="AA283" s="3"/>
      <c r="AB283" s="3"/>
    </row>
    <row r="284" spans="1:28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106"/>
      <c r="K284" s="88"/>
      <c r="L284" s="10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61"/>
      <c r="Y284" s="61"/>
      <c r="Z284" s="61"/>
      <c r="AA284" s="3"/>
      <c r="AB284" s="3"/>
    </row>
    <row r="285" spans="1:28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106"/>
      <c r="K285" s="88"/>
      <c r="L285" s="10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61"/>
      <c r="Y285" s="61"/>
      <c r="Z285" s="61"/>
      <c r="AA285" s="3"/>
      <c r="AB285" s="3"/>
    </row>
    <row r="286" spans="1:28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106"/>
      <c r="K286" s="88"/>
      <c r="L286" s="10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61"/>
      <c r="Y286" s="61"/>
      <c r="Z286" s="61"/>
      <c r="AA286" s="3"/>
      <c r="AB286" s="3"/>
    </row>
    <row r="287" spans="1:28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106"/>
      <c r="K287" s="88"/>
      <c r="L287" s="10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61"/>
      <c r="Y287" s="61"/>
      <c r="Z287" s="61"/>
      <c r="AA287" s="3"/>
      <c r="AB287" s="3"/>
    </row>
    <row r="288" spans="1:28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106"/>
      <c r="K288" s="88"/>
      <c r="L288" s="10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61"/>
      <c r="Y288" s="61"/>
      <c r="Z288" s="61"/>
      <c r="AA288" s="3"/>
      <c r="AB288" s="3"/>
    </row>
    <row r="289" spans="1:28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106"/>
      <c r="K289" s="88"/>
      <c r="L289" s="10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61"/>
      <c r="Y289" s="61"/>
      <c r="Z289" s="61"/>
      <c r="AA289" s="3"/>
      <c r="AB289" s="3"/>
    </row>
    <row r="290" spans="1:28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106"/>
      <c r="K290" s="88"/>
      <c r="L290" s="10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61"/>
      <c r="Y290" s="61"/>
      <c r="Z290" s="61"/>
      <c r="AA290" s="3"/>
      <c r="AB290" s="3"/>
    </row>
    <row r="291" spans="1:28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106"/>
      <c r="K291" s="88"/>
      <c r="L291" s="10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61"/>
      <c r="Y291" s="61"/>
      <c r="Z291" s="61"/>
      <c r="AA291" s="3"/>
      <c r="AB291" s="3"/>
    </row>
    <row r="292" spans="1:28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106"/>
      <c r="K292" s="88"/>
      <c r="L292" s="10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61"/>
      <c r="Y292" s="61"/>
      <c r="Z292" s="61"/>
      <c r="AA292" s="3"/>
      <c r="AB292" s="3"/>
    </row>
    <row r="293" spans="1:28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106"/>
      <c r="K293" s="88"/>
      <c r="L293" s="10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61"/>
      <c r="Y293" s="61"/>
      <c r="Z293" s="61"/>
      <c r="AA293" s="3"/>
      <c r="AB293" s="3"/>
    </row>
    <row r="294" spans="1:28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106"/>
      <c r="K294" s="88"/>
      <c r="L294" s="10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61"/>
      <c r="Y294" s="61"/>
      <c r="Z294" s="61"/>
      <c r="AA294" s="3"/>
      <c r="AB294" s="3"/>
    </row>
    <row r="295" spans="1:28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106"/>
      <c r="K295" s="88"/>
      <c r="L295" s="10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61"/>
      <c r="Y295" s="61"/>
      <c r="Z295" s="61"/>
      <c r="AA295" s="3"/>
      <c r="AB295" s="3"/>
    </row>
    <row r="296" spans="1:28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106"/>
      <c r="K296" s="88"/>
      <c r="L296" s="10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61"/>
      <c r="Y296" s="61"/>
      <c r="Z296" s="61"/>
      <c r="AA296" s="3"/>
      <c r="AB296" s="3"/>
    </row>
    <row r="297" spans="1:28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106"/>
      <c r="K297" s="88"/>
      <c r="L297" s="10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61"/>
      <c r="Y297" s="61"/>
      <c r="Z297" s="61"/>
      <c r="AA297" s="3"/>
      <c r="AB297" s="3"/>
    </row>
    <row r="298" spans="1:28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106"/>
      <c r="K298" s="88"/>
      <c r="L298" s="10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61"/>
      <c r="Y298" s="61"/>
      <c r="Z298" s="61"/>
      <c r="AA298" s="3"/>
      <c r="AB298" s="3"/>
    </row>
    <row r="299" spans="1:28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106"/>
      <c r="K299" s="88"/>
      <c r="L299" s="10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61"/>
      <c r="Y299" s="61"/>
      <c r="Z299" s="61"/>
      <c r="AA299" s="3"/>
      <c r="AB299" s="3"/>
    </row>
    <row r="300" spans="1:28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106"/>
      <c r="K300" s="88"/>
      <c r="L300" s="10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61"/>
      <c r="Y300" s="61"/>
      <c r="Z300" s="61"/>
      <c r="AA300" s="3"/>
      <c r="AB300" s="3"/>
    </row>
    <row r="301" spans="1:28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106"/>
      <c r="K301" s="88"/>
      <c r="L301" s="10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61"/>
      <c r="Y301" s="61"/>
      <c r="Z301" s="61"/>
      <c r="AA301" s="3"/>
      <c r="AB301" s="3"/>
    </row>
    <row r="302" spans="1:28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106"/>
      <c r="K302" s="88"/>
      <c r="L302" s="10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61"/>
      <c r="Y302" s="61"/>
      <c r="Z302" s="61"/>
      <c r="AA302" s="3"/>
      <c r="AB302" s="3"/>
    </row>
    <row r="303" spans="1:28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106"/>
      <c r="K303" s="88"/>
      <c r="L303" s="10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61"/>
      <c r="Y303" s="61"/>
      <c r="Z303" s="61"/>
      <c r="AA303" s="3"/>
      <c r="AB303" s="3"/>
    </row>
    <row r="304" spans="1:28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106"/>
      <c r="K304" s="88"/>
      <c r="L304" s="10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61"/>
      <c r="Y304" s="61"/>
      <c r="Z304" s="61"/>
      <c r="AA304" s="3"/>
      <c r="AB304" s="3"/>
    </row>
    <row r="305" spans="1:28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106"/>
      <c r="K305" s="88"/>
      <c r="L305" s="10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61"/>
      <c r="Y305" s="61"/>
      <c r="Z305" s="61"/>
      <c r="AA305" s="3"/>
      <c r="AB305" s="3"/>
    </row>
    <row r="306" spans="1:28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106"/>
      <c r="K306" s="88"/>
      <c r="L306" s="10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61"/>
      <c r="Y306" s="61"/>
      <c r="Z306" s="61"/>
      <c r="AA306" s="3"/>
      <c r="AB306" s="3"/>
    </row>
    <row r="307" spans="1:28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106"/>
      <c r="K307" s="88"/>
      <c r="L307" s="10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61"/>
      <c r="Y307" s="61"/>
      <c r="Z307" s="61"/>
      <c r="AA307" s="3"/>
      <c r="AB307" s="3"/>
    </row>
    <row r="308" spans="1:28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106"/>
      <c r="K308" s="88"/>
      <c r="L308" s="10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61"/>
      <c r="Y308" s="61"/>
      <c r="Z308" s="61"/>
      <c r="AA308" s="3"/>
      <c r="AB308" s="3"/>
    </row>
    <row r="309" spans="1:28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106"/>
      <c r="K309" s="88"/>
      <c r="L309" s="10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61"/>
      <c r="Y309" s="61"/>
      <c r="Z309" s="61"/>
      <c r="AA309" s="3"/>
      <c r="AB309" s="3"/>
    </row>
    <row r="310" spans="1:28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106"/>
      <c r="K310" s="88"/>
      <c r="L310" s="10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61"/>
      <c r="Y310" s="61"/>
      <c r="Z310" s="61"/>
      <c r="AA310" s="3"/>
      <c r="AB310" s="3"/>
    </row>
    <row r="311" spans="1:28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106"/>
      <c r="K311" s="88"/>
      <c r="L311" s="10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61"/>
      <c r="Y311" s="61"/>
      <c r="Z311" s="61"/>
      <c r="AA311" s="3"/>
      <c r="AB311" s="3"/>
    </row>
    <row r="312" spans="1:28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106"/>
      <c r="K312" s="88"/>
      <c r="L312" s="10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61"/>
      <c r="Y312" s="61"/>
      <c r="Z312" s="61"/>
      <c r="AA312" s="3"/>
      <c r="AB312" s="3"/>
    </row>
    <row r="313" spans="1:28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106"/>
      <c r="K313" s="88"/>
      <c r="L313" s="10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61"/>
      <c r="Y313" s="61"/>
      <c r="Z313" s="61"/>
      <c r="AA313" s="3"/>
      <c r="AB313" s="3"/>
    </row>
    <row r="314" spans="1:28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106"/>
      <c r="K314" s="88"/>
      <c r="L314" s="10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61"/>
      <c r="Y314" s="61"/>
      <c r="Z314" s="61"/>
      <c r="AA314" s="3"/>
      <c r="AB314" s="3"/>
    </row>
    <row r="315" spans="1:28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106"/>
      <c r="K315" s="88"/>
      <c r="L315" s="10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61"/>
      <c r="Y315" s="61"/>
      <c r="Z315" s="61"/>
      <c r="AA315" s="3"/>
      <c r="AB315" s="3"/>
    </row>
    <row r="316" spans="1:28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106"/>
      <c r="K316" s="88"/>
      <c r="L316" s="10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61"/>
      <c r="Y316" s="61"/>
      <c r="Z316" s="61"/>
      <c r="AA316" s="3"/>
      <c r="AB316" s="3"/>
    </row>
    <row r="317" spans="1:28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106"/>
      <c r="K317" s="88"/>
      <c r="L317" s="10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61"/>
      <c r="Y317" s="61"/>
      <c r="Z317" s="61"/>
      <c r="AA317" s="3"/>
      <c r="AB317" s="3"/>
    </row>
    <row r="318" spans="1:28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106"/>
      <c r="K318" s="88"/>
      <c r="L318" s="10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61"/>
      <c r="Y318" s="61"/>
      <c r="Z318" s="61"/>
      <c r="AA318" s="3"/>
      <c r="AB318" s="3"/>
    </row>
    <row r="319" spans="1:28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106"/>
      <c r="K319" s="88"/>
      <c r="L319" s="10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61"/>
      <c r="Y319" s="61"/>
      <c r="Z319" s="61"/>
      <c r="AA319" s="3"/>
      <c r="AB319" s="3"/>
    </row>
    <row r="320" spans="1:28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106"/>
      <c r="K320" s="88"/>
      <c r="L320" s="10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61"/>
      <c r="Y320" s="61"/>
      <c r="Z320" s="61"/>
      <c r="AA320" s="3"/>
      <c r="AB320" s="3"/>
    </row>
    <row r="321" spans="1:28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106"/>
      <c r="K321" s="88"/>
      <c r="L321" s="10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61"/>
      <c r="Y321" s="61"/>
      <c r="Z321" s="61"/>
      <c r="AA321" s="3"/>
      <c r="AB321" s="3"/>
    </row>
    <row r="322" spans="1:28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106"/>
      <c r="K322" s="88"/>
      <c r="L322" s="10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61"/>
      <c r="Y322" s="61"/>
      <c r="Z322" s="61"/>
      <c r="AA322" s="3"/>
      <c r="AB322" s="3"/>
    </row>
    <row r="323" spans="1:28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106"/>
      <c r="K323" s="88"/>
      <c r="L323" s="10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61"/>
      <c r="Y323" s="61"/>
      <c r="Z323" s="61"/>
      <c r="AA323" s="3"/>
      <c r="AB323" s="3"/>
    </row>
    <row r="324" spans="1:28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106"/>
      <c r="K324" s="88"/>
      <c r="L324" s="10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61"/>
      <c r="Y324" s="61"/>
      <c r="Z324" s="61"/>
      <c r="AA324" s="3"/>
      <c r="AB324" s="3"/>
    </row>
    <row r="325" spans="1:28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106"/>
      <c r="K325" s="88"/>
      <c r="L325" s="10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61"/>
      <c r="Y325" s="61"/>
      <c r="Z325" s="61"/>
      <c r="AA325" s="3"/>
      <c r="AB325" s="3"/>
    </row>
    <row r="326" spans="1:28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106"/>
      <c r="K326" s="88"/>
      <c r="L326" s="10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61"/>
      <c r="Y326" s="61"/>
      <c r="Z326" s="61"/>
      <c r="AA326" s="3"/>
      <c r="AB326" s="3"/>
    </row>
    <row r="327" spans="1:28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106"/>
      <c r="K327" s="88"/>
      <c r="L327" s="10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61"/>
      <c r="Y327" s="61"/>
      <c r="Z327" s="61"/>
      <c r="AA327" s="3"/>
      <c r="AB327" s="3"/>
    </row>
    <row r="328" spans="1:28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106"/>
      <c r="K328" s="88"/>
      <c r="L328" s="10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61"/>
      <c r="Y328" s="61"/>
      <c r="Z328" s="61"/>
      <c r="AA328" s="3"/>
      <c r="AB328" s="3"/>
    </row>
    <row r="329" spans="1:28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106"/>
      <c r="K329" s="88"/>
      <c r="L329" s="10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61"/>
      <c r="Y329" s="61"/>
      <c r="Z329" s="61"/>
      <c r="AA329" s="3"/>
      <c r="AB329" s="3"/>
    </row>
    <row r="330" spans="1:28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106"/>
      <c r="K330" s="88"/>
      <c r="L330" s="10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61"/>
      <c r="Y330" s="61"/>
      <c r="Z330" s="61"/>
      <c r="AA330" s="3"/>
      <c r="AB330" s="3"/>
    </row>
    <row r="331" spans="1:28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106"/>
      <c r="K331" s="88"/>
      <c r="L331" s="10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61"/>
      <c r="Y331" s="61"/>
      <c r="Z331" s="61"/>
      <c r="AA331" s="3"/>
      <c r="AB331" s="3"/>
    </row>
    <row r="332" spans="1:28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106"/>
      <c r="K332" s="88"/>
      <c r="L332" s="10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61"/>
      <c r="Y332" s="61"/>
      <c r="Z332" s="61"/>
      <c r="AA332" s="3"/>
      <c r="AB332" s="3"/>
    </row>
    <row r="333" spans="1:28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106"/>
      <c r="K333" s="88"/>
      <c r="L333" s="10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61"/>
      <c r="Y333" s="61"/>
      <c r="Z333" s="61"/>
      <c r="AA333" s="3"/>
      <c r="AB333" s="3"/>
    </row>
    <row r="334" spans="1:28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106"/>
      <c r="K334" s="88"/>
      <c r="L334" s="10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61"/>
      <c r="Y334" s="61"/>
      <c r="Z334" s="61"/>
      <c r="AA334" s="3"/>
      <c r="AB334" s="3"/>
    </row>
    <row r="335" spans="1:28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106"/>
      <c r="K335" s="88"/>
      <c r="L335" s="10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61"/>
      <c r="Y335" s="61"/>
      <c r="Z335" s="61"/>
      <c r="AA335" s="3"/>
      <c r="AB335" s="3"/>
    </row>
    <row r="336" spans="1:28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106"/>
      <c r="K336" s="88"/>
      <c r="L336" s="10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61"/>
      <c r="Y336" s="61"/>
      <c r="Z336" s="61"/>
      <c r="AA336" s="3"/>
      <c r="AB336" s="3"/>
    </row>
    <row r="337" spans="1:28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106"/>
      <c r="K337" s="88"/>
      <c r="L337" s="10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61"/>
      <c r="Y337" s="61"/>
      <c r="Z337" s="61"/>
      <c r="AA337" s="3"/>
      <c r="AB337" s="3"/>
    </row>
    <row r="338" spans="1:28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106"/>
      <c r="K338" s="88"/>
      <c r="L338" s="10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61"/>
      <c r="Y338" s="61"/>
      <c r="Z338" s="61"/>
      <c r="AA338" s="3"/>
      <c r="AB338" s="3"/>
    </row>
    <row r="339" spans="1:28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106"/>
      <c r="K339" s="88"/>
      <c r="L339" s="10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61"/>
      <c r="Y339" s="61"/>
      <c r="Z339" s="61"/>
      <c r="AA339" s="3"/>
      <c r="AB339" s="3"/>
    </row>
    <row r="340" spans="1:28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106"/>
      <c r="K340" s="88"/>
      <c r="L340" s="10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61"/>
      <c r="Y340" s="61"/>
      <c r="Z340" s="61"/>
      <c r="AA340" s="3"/>
      <c r="AB340" s="3"/>
    </row>
    <row r="341" spans="1:28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106"/>
      <c r="K341" s="88"/>
      <c r="L341" s="10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61"/>
      <c r="Y341" s="61"/>
      <c r="Z341" s="61"/>
      <c r="AA341" s="3"/>
      <c r="AB341" s="3"/>
    </row>
    <row r="342" spans="1:28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106"/>
      <c r="K342" s="88"/>
      <c r="L342" s="10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61"/>
      <c r="Y342" s="61"/>
      <c r="Z342" s="61"/>
      <c r="AA342" s="3"/>
      <c r="AB342" s="3"/>
    </row>
    <row r="343" spans="1:28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106"/>
      <c r="K343" s="88"/>
      <c r="L343" s="10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61"/>
      <c r="Y343" s="61"/>
      <c r="Z343" s="61"/>
      <c r="AA343" s="3"/>
      <c r="AB343" s="3"/>
    </row>
    <row r="344" spans="1:28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106"/>
      <c r="K344" s="88"/>
      <c r="L344" s="10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61"/>
      <c r="Y344" s="61"/>
      <c r="Z344" s="61"/>
      <c r="AA344" s="3"/>
      <c r="AB344" s="3"/>
    </row>
    <row r="345" spans="1:28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106"/>
      <c r="K345" s="88"/>
      <c r="L345" s="10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61"/>
      <c r="Y345" s="61"/>
      <c r="Z345" s="61"/>
      <c r="AA345" s="3"/>
      <c r="AB345" s="3"/>
    </row>
    <row r="346" spans="1:28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106"/>
      <c r="K346" s="88"/>
      <c r="L346" s="10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61"/>
      <c r="Y346" s="61"/>
      <c r="Z346" s="61"/>
      <c r="AA346" s="3"/>
      <c r="AB346" s="3"/>
    </row>
    <row r="347" spans="1:28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106"/>
      <c r="K347" s="88"/>
      <c r="L347" s="10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61"/>
      <c r="Y347" s="61"/>
      <c r="Z347" s="61"/>
      <c r="AA347" s="3"/>
      <c r="AB347" s="3"/>
    </row>
    <row r="348" spans="1:28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106"/>
      <c r="K348" s="88"/>
      <c r="L348" s="1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61"/>
      <c r="Y348" s="61"/>
      <c r="Z348" s="61"/>
      <c r="AA348" s="3"/>
      <c r="AB348" s="3"/>
    </row>
    <row r="349" spans="1:28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106"/>
      <c r="K349" s="88"/>
      <c r="L349" s="10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61"/>
      <c r="Y349" s="61"/>
      <c r="Z349" s="61"/>
      <c r="AA349" s="3"/>
      <c r="AB349" s="3"/>
    </row>
    <row r="350" spans="1:28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106"/>
      <c r="K350" s="88"/>
      <c r="L350" s="10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61"/>
      <c r="Y350" s="61"/>
      <c r="Z350" s="61"/>
      <c r="AA350" s="3"/>
      <c r="AB350" s="3"/>
    </row>
    <row r="351" spans="1:28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106"/>
      <c r="K351" s="88"/>
      <c r="L351" s="1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61"/>
      <c r="Y351" s="61"/>
      <c r="Z351" s="61"/>
      <c r="AA351" s="3"/>
      <c r="AB351" s="3"/>
    </row>
    <row r="352" spans="1:28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106"/>
      <c r="K352" s="88"/>
      <c r="L352" s="10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61"/>
      <c r="Y352" s="61"/>
      <c r="Z352" s="61"/>
      <c r="AA352" s="3"/>
      <c r="AB352" s="3"/>
    </row>
    <row r="353" spans="1:28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106"/>
      <c r="K353" s="88"/>
      <c r="L353" s="10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61"/>
      <c r="Y353" s="61"/>
      <c r="Z353" s="61"/>
      <c r="AA353" s="3"/>
      <c r="AB353" s="3"/>
    </row>
    <row r="354" spans="1:28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106"/>
      <c r="K354" s="88"/>
      <c r="L354" s="10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61"/>
      <c r="Y354" s="61"/>
      <c r="Z354" s="61"/>
      <c r="AA354" s="3"/>
      <c r="AB354" s="3"/>
    </row>
    <row r="355" spans="1:28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106"/>
      <c r="K355" s="88"/>
      <c r="L355" s="10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61"/>
      <c r="Y355" s="61"/>
      <c r="Z355" s="61"/>
      <c r="AA355" s="3"/>
      <c r="AB355" s="3"/>
    </row>
    <row r="356" spans="1:28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106"/>
      <c r="K356" s="88"/>
      <c r="L356" s="10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61"/>
      <c r="Y356" s="61"/>
      <c r="Z356" s="61"/>
      <c r="AA356" s="3"/>
      <c r="AB356" s="3"/>
    </row>
    <row r="357" spans="1:28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106"/>
      <c r="K357" s="88"/>
      <c r="L357" s="10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61"/>
      <c r="Y357" s="61"/>
      <c r="Z357" s="61"/>
      <c r="AA357" s="3"/>
      <c r="AB357" s="3"/>
    </row>
    <row r="358" spans="1:28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106"/>
      <c r="K358" s="88"/>
      <c r="L358" s="10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61"/>
      <c r="Y358" s="61"/>
      <c r="Z358" s="61"/>
      <c r="AA358" s="3"/>
      <c r="AB358" s="3"/>
    </row>
    <row r="359" spans="1:28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106"/>
      <c r="K359" s="88"/>
      <c r="L359" s="10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61"/>
      <c r="Y359" s="61"/>
      <c r="Z359" s="61"/>
      <c r="AA359" s="3"/>
      <c r="AB359" s="3"/>
    </row>
    <row r="360" spans="1:28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106"/>
      <c r="K360" s="88"/>
      <c r="L360" s="10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61"/>
      <c r="Y360" s="61"/>
      <c r="Z360" s="61"/>
      <c r="AA360" s="3"/>
      <c r="AB360" s="3"/>
    </row>
    <row r="361" spans="1:28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106"/>
      <c r="K361" s="88"/>
      <c r="L361" s="10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61"/>
      <c r="Y361" s="61"/>
      <c r="Z361" s="61"/>
      <c r="AA361" s="3"/>
      <c r="AB361" s="3"/>
    </row>
    <row r="362" spans="1:28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106"/>
      <c r="K362" s="88"/>
      <c r="L362" s="10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61"/>
      <c r="Y362" s="61"/>
      <c r="Z362" s="61"/>
      <c r="AA362" s="3"/>
      <c r="AB362" s="3"/>
    </row>
    <row r="363" spans="1:28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106"/>
      <c r="K363" s="88"/>
      <c r="L363" s="10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61"/>
      <c r="Y363" s="61"/>
      <c r="Z363" s="61"/>
      <c r="AA363" s="3"/>
      <c r="AB363" s="3"/>
    </row>
    <row r="364" spans="1:28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106"/>
      <c r="K364" s="88"/>
      <c r="L364" s="10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61"/>
      <c r="Y364" s="61"/>
      <c r="Z364" s="61"/>
      <c r="AA364" s="3"/>
      <c r="AB364" s="3"/>
    </row>
    <row r="365" spans="1:28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106"/>
      <c r="K365" s="88"/>
      <c r="L365" s="10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61"/>
      <c r="Y365" s="61"/>
      <c r="Z365" s="61"/>
      <c r="AA365" s="3"/>
      <c r="AB365" s="3"/>
    </row>
    <row r="366" spans="1:28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106"/>
      <c r="K366" s="88"/>
      <c r="L366" s="10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61"/>
      <c r="Y366" s="61"/>
      <c r="Z366" s="61"/>
      <c r="AA366" s="3"/>
      <c r="AB366" s="3"/>
    </row>
    <row r="367" spans="1:28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106"/>
      <c r="K367" s="88"/>
      <c r="L367" s="10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61"/>
      <c r="Y367" s="61"/>
      <c r="Z367" s="61"/>
      <c r="AA367" s="3"/>
      <c r="AB367" s="3"/>
    </row>
    <row r="368" spans="1:28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106"/>
      <c r="K368" s="88"/>
      <c r="L368" s="10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61"/>
      <c r="Y368" s="61"/>
      <c r="Z368" s="61"/>
      <c r="AA368" s="3"/>
      <c r="AB368" s="3"/>
    </row>
    <row r="369" spans="1:28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106"/>
      <c r="K369" s="88"/>
      <c r="L369" s="10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61"/>
      <c r="Y369" s="61"/>
      <c r="Z369" s="61"/>
      <c r="AA369" s="3"/>
      <c r="AB369" s="3"/>
    </row>
    <row r="370" spans="1:28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106"/>
      <c r="K370" s="88"/>
      <c r="L370" s="10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61"/>
      <c r="Y370" s="61"/>
      <c r="Z370" s="61"/>
      <c r="AA370" s="3"/>
      <c r="AB370" s="3"/>
    </row>
    <row r="371" spans="1:28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106"/>
      <c r="K371" s="88"/>
      <c r="L371" s="10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61"/>
      <c r="Y371" s="61"/>
      <c r="Z371" s="61"/>
      <c r="AA371" s="3"/>
      <c r="AB371" s="3"/>
    </row>
    <row r="372" spans="1:28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106"/>
      <c r="K372" s="88"/>
      <c r="L372" s="10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61"/>
      <c r="Y372" s="61"/>
      <c r="Z372" s="61"/>
      <c r="AA372" s="3"/>
      <c r="AB372" s="3"/>
    </row>
    <row r="373" spans="1:28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106"/>
      <c r="K373" s="88"/>
      <c r="L373" s="10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61"/>
      <c r="Y373" s="61"/>
      <c r="Z373" s="61"/>
      <c r="AA373" s="3"/>
      <c r="AB373" s="3"/>
    </row>
    <row r="374" spans="1:28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106"/>
      <c r="K374" s="88"/>
      <c r="L374" s="10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61"/>
      <c r="Y374" s="61"/>
      <c r="Z374" s="61"/>
      <c r="AA374" s="3"/>
      <c r="AB374" s="3"/>
    </row>
    <row r="375" spans="1:28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106"/>
      <c r="K375" s="88"/>
      <c r="L375" s="10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61"/>
      <c r="Y375" s="61"/>
      <c r="Z375" s="61"/>
      <c r="AA375" s="3"/>
      <c r="AB375" s="3"/>
    </row>
    <row r="376" spans="1:28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106"/>
      <c r="K376" s="88"/>
      <c r="L376" s="10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61"/>
      <c r="Y376" s="61"/>
      <c r="Z376" s="61"/>
      <c r="AA376" s="3"/>
      <c r="AB376" s="3"/>
    </row>
    <row r="377" spans="1:28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106"/>
      <c r="K377" s="88"/>
      <c r="L377" s="10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61"/>
      <c r="Y377" s="61"/>
      <c r="Z377" s="61"/>
      <c r="AA377" s="3"/>
      <c r="AB377" s="3"/>
    </row>
    <row r="378" spans="1:28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106"/>
      <c r="K378" s="88"/>
      <c r="L378" s="10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61"/>
      <c r="Y378" s="61"/>
      <c r="Z378" s="61"/>
      <c r="AA378" s="3"/>
      <c r="AB378" s="3"/>
    </row>
    <row r="379" spans="1:28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106"/>
      <c r="K379" s="88"/>
      <c r="L379" s="10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61"/>
      <c r="Y379" s="61"/>
      <c r="Z379" s="61"/>
      <c r="AA379" s="3"/>
      <c r="AB379" s="3"/>
    </row>
    <row r="380" spans="1:28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106"/>
      <c r="K380" s="88"/>
      <c r="L380" s="10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61"/>
      <c r="Y380" s="61"/>
      <c r="Z380" s="61"/>
      <c r="AA380" s="3"/>
      <c r="AB380" s="3"/>
    </row>
    <row r="381" spans="1:28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106"/>
      <c r="K381" s="88"/>
      <c r="L381" s="10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61"/>
      <c r="Y381" s="61"/>
      <c r="Z381" s="61"/>
      <c r="AA381" s="3"/>
      <c r="AB381" s="3"/>
    </row>
    <row r="382" spans="1:28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106"/>
      <c r="K382" s="88"/>
      <c r="L382" s="10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61"/>
      <c r="Y382" s="61"/>
      <c r="Z382" s="61"/>
      <c r="AA382" s="3"/>
      <c r="AB382" s="3"/>
    </row>
    <row r="383" spans="1:28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106"/>
      <c r="K383" s="88"/>
      <c r="L383" s="10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61"/>
      <c r="Y383" s="61"/>
      <c r="Z383" s="61"/>
      <c r="AA383" s="3"/>
      <c r="AB383" s="3"/>
    </row>
    <row r="384" spans="1:28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106"/>
      <c r="K384" s="88"/>
      <c r="L384" s="10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61"/>
      <c r="Y384" s="61"/>
      <c r="Z384" s="61"/>
      <c r="AA384" s="3"/>
      <c r="AB384" s="3"/>
    </row>
    <row r="385" spans="1:28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106"/>
      <c r="K385" s="88"/>
      <c r="L385" s="10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61"/>
      <c r="Y385" s="61"/>
      <c r="Z385" s="61"/>
      <c r="AA385" s="3"/>
      <c r="AB385" s="3"/>
    </row>
    <row r="386" spans="1:28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106"/>
      <c r="K386" s="88"/>
      <c r="L386" s="10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61"/>
      <c r="Y386" s="61"/>
      <c r="Z386" s="61"/>
      <c r="AA386" s="3"/>
      <c r="AB386" s="3"/>
    </row>
    <row r="387" spans="1:28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106"/>
      <c r="K387" s="88"/>
      <c r="L387" s="10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61"/>
      <c r="Y387" s="61"/>
      <c r="Z387" s="61"/>
      <c r="AA387" s="3"/>
      <c r="AB387" s="3"/>
    </row>
    <row r="388" spans="1:28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106"/>
      <c r="K388" s="88"/>
      <c r="L388" s="10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61"/>
      <c r="Y388" s="61"/>
      <c r="Z388" s="61"/>
      <c r="AA388" s="3"/>
      <c r="AB388" s="3"/>
    </row>
    <row r="389" spans="1:28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106"/>
      <c r="K389" s="88"/>
      <c r="L389" s="10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61"/>
      <c r="Y389" s="61"/>
      <c r="Z389" s="61"/>
      <c r="AA389" s="3"/>
      <c r="AB389" s="3"/>
    </row>
    <row r="390" spans="1:28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106"/>
      <c r="K390" s="88"/>
      <c r="L390" s="10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61"/>
      <c r="Y390" s="61"/>
      <c r="Z390" s="61"/>
      <c r="AA390" s="3"/>
      <c r="AB390" s="3"/>
    </row>
    <row r="391" spans="1:28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106"/>
      <c r="K391" s="88"/>
      <c r="L391" s="10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61"/>
      <c r="Y391" s="61"/>
      <c r="Z391" s="61"/>
      <c r="AA391" s="3"/>
      <c r="AB391" s="3"/>
    </row>
    <row r="392" spans="1:28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106"/>
      <c r="K392" s="88"/>
      <c r="L392" s="10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61"/>
      <c r="Y392" s="61"/>
      <c r="Z392" s="61"/>
      <c r="AA392" s="3"/>
      <c r="AB392" s="3"/>
    </row>
    <row r="393" spans="1:28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106"/>
      <c r="K393" s="88"/>
      <c r="L393" s="10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61"/>
      <c r="Y393" s="61"/>
      <c r="Z393" s="61"/>
      <c r="AA393" s="3"/>
      <c r="AB393" s="3"/>
    </row>
    <row r="394" spans="1:28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106"/>
      <c r="K394" s="88"/>
      <c r="L394" s="10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61"/>
      <c r="Y394" s="61"/>
      <c r="Z394" s="61"/>
      <c r="AA394" s="3"/>
      <c r="AB394" s="3"/>
    </row>
    <row r="395" spans="1:28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106"/>
      <c r="K395" s="88"/>
      <c r="L395" s="10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61"/>
      <c r="Y395" s="61"/>
      <c r="Z395" s="61"/>
      <c r="AA395" s="3"/>
      <c r="AB395" s="3"/>
    </row>
    <row r="396" spans="1:28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106"/>
      <c r="K396" s="88"/>
      <c r="L396" s="10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61"/>
      <c r="Y396" s="61"/>
      <c r="Z396" s="61"/>
      <c r="AA396" s="3"/>
      <c r="AB396" s="3"/>
    </row>
    <row r="397" spans="1:28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106"/>
      <c r="K397" s="88"/>
      <c r="L397" s="10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61"/>
      <c r="Y397" s="61"/>
      <c r="Z397" s="61"/>
      <c r="AA397" s="3"/>
      <c r="AB397" s="3"/>
    </row>
    <row r="398" spans="1:28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106"/>
      <c r="K398" s="88"/>
      <c r="L398" s="10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61"/>
      <c r="Y398" s="61"/>
      <c r="Z398" s="61"/>
      <c r="AA398" s="3"/>
      <c r="AB398" s="3"/>
    </row>
    <row r="399" spans="1:28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106"/>
      <c r="K399" s="88"/>
      <c r="L399" s="10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61"/>
      <c r="Y399" s="61"/>
      <c r="Z399" s="61"/>
      <c r="AA399" s="3"/>
      <c r="AB399" s="3"/>
    </row>
    <row r="400" spans="1:28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106"/>
      <c r="K400" s="88"/>
      <c r="L400" s="10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61"/>
      <c r="Y400" s="61"/>
      <c r="Z400" s="61"/>
      <c r="AA400" s="3"/>
      <c r="AB400" s="3"/>
    </row>
    <row r="401" spans="1:28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106"/>
      <c r="K401" s="88"/>
      <c r="L401" s="10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61"/>
      <c r="Y401" s="61"/>
      <c r="Z401" s="61"/>
      <c r="AA401" s="3"/>
      <c r="AB401" s="3"/>
    </row>
    <row r="402" spans="1:28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106"/>
      <c r="K402" s="88"/>
      <c r="L402" s="10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61"/>
      <c r="Y402" s="61"/>
      <c r="Z402" s="61"/>
      <c r="AA402" s="3"/>
      <c r="AB402" s="3"/>
    </row>
    <row r="403" spans="1:28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106"/>
      <c r="K403" s="88"/>
      <c r="L403" s="10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61"/>
      <c r="Y403" s="61"/>
      <c r="Z403" s="61"/>
      <c r="AA403" s="3"/>
      <c r="AB403" s="3"/>
    </row>
    <row r="404" spans="1:28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106"/>
      <c r="K404" s="88"/>
      <c r="L404" s="10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61"/>
      <c r="Y404" s="61"/>
      <c r="Z404" s="61"/>
      <c r="AA404" s="3"/>
      <c r="AB404" s="3"/>
    </row>
    <row r="405" spans="1:28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106"/>
      <c r="K405" s="88"/>
      <c r="L405" s="10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61"/>
      <c r="Y405" s="61"/>
      <c r="Z405" s="61"/>
      <c r="AA405" s="3"/>
      <c r="AB405" s="3"/>
    </row>
    <row r="406" spans="1:28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106"/>
      <c r="K406" s="88"/>
      <c r="L406" s="10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61"/>
      <c r="Y406" s="61"/>
      <c r="Z406" s="61"/>
      <c r="AA406" s="3"/>
      <c r="AB406" s="3"/>
    </row>
    <row r="407" spans="1:28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106"/>
      <c r="K407" s="88"/>
      <c r="L407" s="10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61"/>
      <c r="Y407" s="61"/>
      <c r="Z407" s="61"/>
      <c r="AA407" s="3"/>
      <c r="AB407" s="3"/>
    </row>
    <row r="408" spans="1:28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106"/>
      <c r="K408" s="88"/>
      <c r="L408" s="10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61"/>
      <c r="Y408" s="61"/>
      <c r="Z408" s="61"/>
      <c r="AA408" s="3"/>
      <c r="AB408" s="3"/>
    </row>
    <row r="409" spans="1:28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106"/>
      <c r="K409" s="88"/>
      <c r="L409" s="10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61"/>
      <c r="Y409" s="61"/>
      <c r="Z409" s="61"/>
      <c r="AA409" s="3"/>
      <c r="AB409" s="3"/>
    </row>
    <row r="410" spans="1:28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106"/>
      <c r="K410" s="88"/>
      <c r="L410" s="10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61"/>
      <c r="Y410" s="61"/>
      <c r="Z410" s="61"/>
      <c r="AA410" s="3"/>
      <c r="AB410" s="3"/>
    </row>
    <row r="411" spans="1:28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106"/>
      <c r="K411" s="88"/>
      <c r="L411" s="10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61"/>
      <c r="Y411" s="61"/>
      <c r="Z411" s="61"/>
      <c r="AA411" s="3"/>
      <c r="AB411" s="3"/>
    </row>
    <row r="412" spans="1:28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106"/>
      <c r="K412" s="88"/>
      <c r="L412" s="10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61"/>
      <c r="Y412" s="61"/>
      <c r="Z412" s="61"/>
      <c r="AA412" s="3"/>
      <c r="AB412" s="3"/>
    </row>
    <row r="413" spans="1:28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106"/>
      <c r="K413" s="88"/>
      <c r="L413" s="10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61"/>
      <c r="Y413" s="61"/>
      <c r="Z413" s="61"/>
      <c r="AA413" s="3"/>
      <c r="AB413" s="3"/>
    </row>
    <row r="414" spans="1:28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106"/>
      <c r="K414" s="88"/>
      <c r="L414" s="10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61"/>
      <c r="Y414" s="61"/>
      <c r="Z414" s="61"/>
      <c r="AA414" s="3"/>
      <c r="AB414" s="3"/>
    </row>
    <row r="415" spans="1:28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106"/>
      <c r="K415" s="88"/>
      <c r="L415" s="10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61"/>
      <c r="Y415" s="61"/>
      <c r="Z415" s="61"/>
      <c r="AA415" s="3"/>
      <c r="AB415" s="3"/>
    </row>
    <row r="416" spans="1:28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106"/>
      <c r="K416" s="88"/>
      <c r="L416" s="10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61"/>
      <c r="Y416" s="61"/>
      <c r="Z416" s="61"/>
      <c r="AA416" s="3"/>
      <c r="AB416" s="3"/>
    </row>
    <row r="417" spans="1:28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106"/>
      <c r="K417" s="88"/>
      <c r="L417" s="10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61"/>
      <c r="Y417" s="61"/>
      <c r="Z417" s="61"/>
      <c r="AA417" s="3"/>
      <c r="AB417" s="3"/>
    </row>
    <row r="418" spans="1:28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106"/>
      <c r="K418" s="88"/>
      <c r="L418" s="10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61"/>
      <c r="Y418" s="61"/>
      <c r="Z418" s="61"/>
      <c r="AA418" s="3"/>
      <c r="AB418" s="3"/>
    </row>
    <row r="419" spans="1:28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106"/>
      <c r="K419" s="88"/>
      <c r="L419" s="10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61"/>
      <c r="Y419" s="61"/>
      <c r="Z419" s="61"/>
      <c r="AA419" s="3"/>
      <c r="AB419" s="3"/>
    </row>
    <row r="420" spans="1:28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106"/>
      <c r="K420" s="88"/>
      <c r="L420" s="10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61"/>
      <c r="Y420" s="61"/>
      <c r="Z420" s="61"/>
      <c r="AA420" s="3"/>
      <c r="AB420" s="3"/>
    </row>
    <row r="421" spans="1:28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106"/>
      <c r="K421" s="88"/>
      <c r="L421" s="10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61"/>
      <c r="Y421" s="61"/>
      <c r="Z421" s="61"/>
      <c r="AA421" s="3"/>
      <c r="AB421" s="3"/>
    </row>
    <row r="422" spans="1:28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106"/>
      <c r="K422" s="88"/>
      <c r="L422" s="10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61"/>
      <c r="Y422" s="61"/>
      <c r="Z422" s="61"/>
      <c r="AA422" s="3"/>
      <c r="AB422" s="3"/>
    </row>
    <row r="423" spans="1:28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106"/>
      <c r="K423" s="88"/>
      <c r="L423" s="10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61"/>
      <c r="Y423" s="61"/>
      <c r="Z423" s="61"/>
      <c r="AA423" s="3"/>
      <c r="AB423" s="3"/>
    </row>
    <row r="424" spans="1:28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106"/>
      <c r="K424" s="88"/>
      <c r="L424" s="10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61"/>
      <c r="Y424" s="61"/>
      <c r="Z424" s="61"/>
      <c r="AA424" s="3"/>
      <c r="AB424" s="3"/>
    </row>
    <row r="425" spans="1:28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106"/>
      <c r="K425" s="88"/>
      <c r="L425" s="10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61"/>
      <c r="Y425" s="61"/>
      <c r="Z425" s="61"/>
      <c r="AA425" s="3"/>
      <c r="AB425" s="3"/>
    </row>
    <row r="426" spans="1:28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106"/>
      <c r="K426" s="88"/>
      <c r="L426" s="10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61"/>
      <c r="Y426" s="61"/>
      <c r="Z426" s="61"/>
      <c r="AA426" s="3"/>
      <c r="AB426" s="3"/>
    </row>
    <row r="427" spans="1:28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106"/>
      <c r="K427" s="88"/>
      <c r="L427" s="10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61"/>
      <c r="Y427" s="61"/>
      <c r="Z427" s="61"/>
      <c r="AA427" s="3"/>
      <c r="AB427" s="3"/>
    </row>
    <row r="428" spans="1:28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106"/>
      <c r="K428" s="88"/>
      <c r="L428" s="10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61"/>
      <c r="Y428" s="61"/>
      <c r="Z428" s="61"/>
      <c r="AA428" s="3"/>
      <c r="AB428" s="3"/>
    </row>
    <row r="429" spans="1:28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106"/>
      <c r="K429" s="88"/>
      <c r="L429" s="10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61"/>
      <c r="Y429" s="61"/>
      <c r="Z429" s="61"/>
      <c r="AA429" s="3"/>
      <c r="AB429" s="3"/>
    </row>
    <row r="430" spans="1:28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106"/>
      <c r="K430" s="88"/>
      <c r="L430" s="10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61"/>
      <c r="Y430" s="61"/>
      <c r="Z430" s="61"/>
      <c r="AA430" s="3"/>
      <c r="AB430" s="3"/>
    </row>
    <row r="431" spans="1:28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106"/>
      <c r="K431" s="88"/>
      <c r="L431" s="10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61"/>
      <c r="Y431" s="61"/>
      <c r="Z431" s="61"/>
      <c r="AA431" s="3"/>
      <c r="AB431" s="3"/>
    </row>
    <row r="432" spans="1:28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106"/>
      <c r="K432" s="88"/>
      <c r="L432" s="10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61"/>
      <c r="Y432" s="61"/>
      <c r="Z432" s="61"/>
      <c r="AA432" s="3"/>
      <c r="AB432" s="3"/>
    </row>
    <row r="433" spans="1:28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106"/>
      <c r="K433" s="88"/>
      <c r="L433" s="10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61"/>
      <c r="Y433" s="61"/>
      <c r="Z433" s="61"/>
      <c r="AA433" s="3"/>
      <c r="AB433" s="3"/>
    </row>
    <row r="434" spans="1:28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106"/>
      <c r="K434" s="88"/>
      <c r="L434" s="10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61"/>
      <c r="Y434" s="61"/>
      <c r="Z434" s="61"/>
      <c r="AA434" s="3"/>
      <c r="AB434" s="3"/>
    </row>
    <row r="435" spans="1:28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106"/>
      <c r="K435" s="88"/>
      <c r="L435" s="10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61"/>
      <c r="Y435" s="61"/>
      <c r="Z435" s="61"/>
      <c r="AA435" s="3"/>
      <c r="AB435" s="3"/>
    </row>
    <row r="436" spans="1:28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106"/>
      <c r="K436" s="88"/>
      <c r="L436" s="10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61"/>
      <c r="Y436" s="61"/>
      <c r="Z436" s="61"/>
      <c r="AA436" s="3"/>
      <c r="AB436" s="3"/>
    </row>
    <row r="437" spans="1:28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106"/>
      <c r="K437" s="88"/>
      <c r="L437" s="10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61"/>
      <c r="Y437" s="61"/>
      <c r="Z437" s="61"/>
      <c r="AA437" s="3"/>
      <c r="AB437" s="3"/>
    </row>
    <row r="438" spans="1:28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106"/>
      <c r="K438" s="88"/>
      <c r="L438" s="10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61"/>
      <c r="Y438" s="61"/>
      <c r="Z438" s="61"/>
      <c r="AA438" s="3"/>
      <c r="AB438" s="3"/>
    </row>
    <row r="439" spans="1:28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106"/>
      <c r="K439" s="88"/>
      <c r="L439" s="10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61"/>
      <c r="Y439" s="61"/>
      <c r="Z439" s="61"/>
      <c r="AA439" s="3"/>
      <c r="AB439" s="3"/>
    </row>
    <row r="440" spans="1:28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106"/>
      <c r="K440" s="88"/>
      <c r="L440" s="10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61"/>
      <c r="Y440" s="61"/>
      <c r="Z440" s="61"/>
      <c r="AA440" s="3"/>
      <c r="AB440" s="3"/>
    </row>
    <row r="441" spans="1:28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106"/>
      <c r="K441" s="88"/>
      <c r="L441" s="10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61"/>
      <c r="Y441" s="61"/>
      <c r="Z441" s="61"/>
      <c r="AA441" s="3"/>
      <c r="AB441" s="3"/>
    </row>
    <row r="442" spans="1:28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106"/>
      <c r="K442" s="88"/>
      <c r="L442" s="10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61"/>
      <c r="Y442" s="61"/>
      <c r="Z442" s="61"/>
      <c r="AA442" s="3"/>
      <c r="AB442" s="3"/>
    </row>
    <row r="443" spans="1:28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106"/>
      <c r="K443" s="88"/>
      <c r="L443" s="10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61"/>
      <c r="Y443" s="61"/>
      <c r="Z443" s="61"/>
      <c r="AA443" s="3"/>
      <c r="AB443" s="3"/>
    </row>
    <row r="444" spans="1:28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106"/>
      <c r="K444" s="88"/>
      <c r="L444" s="10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61"/>
      <c r="Y444" s="61"/>
      <c r="Z444" s="61"/>
      <c r="AA444" s="3"/>
      <c r="AB444" s="3"/>
    </row>
    <row r="445" spans="1:28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106"/>
      <c r="K445" s="88"/>
      <c r="L445" s="10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61"/>
      <c r="Y445" s="61"/>
      <c r="Z445" s="61"/>
      <c r="AA445" s="3"/>
      <c r="AB445" s="3"/>
    </row>
    <row r="446" spans="1:28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106"/>
      <c r="K446" s="88"/>
      <c r="L446" s="10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61"/>
      <c r="Y446" s="61"/>
      <c r="Z446" s="61"/>
      <c r="AA446" s="3"/>
      <c r="AB446" s="3"/>
    </row>
    <row r="447" spans="1:28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106"/>
      <c r="K447" s="88"/>
      <c r="L447" s="10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61"/>
      <c r="Y447" s="61"/>
      <c r="Z447" s="61"/>
      <c r="AA447" s="3"/>
      <c r="AB447" s="3"/>
    </row>
    <row r="448" spans="1:28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106"/>
      <c r="K448" s="88"/>
      <c r="L448" s="10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61"/>
      <c r="Y448" s="61"/>
      <c r="Z448" s="61"/>
      <c r="AA448" s="3"/>
      <c r="AB448" s="3"/>
    </row>
    <row r="449" spans="1:28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106"/>
      <c r="K449" s="88"/>
      <c r="L449" s="10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61"/>
      <c r="Y449" s="61"/>
      <c r="Z449" s="61"/>
      <c r="AA449" s="3"/>
      <c r="AB449" s="3"/>
    </row>
    <row r="450" spans="1:28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106"/>
      <c r="K450" s="88"/>
      <c r="L450" s="10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61"/>
      <c r="Y450" s="61"/>
      <c r="Z450" s="61"/>
      <c r="AA450" s="3"/>
      <c r="AB450" s="3"/>
    </row>
    <row r="451" spans="1:28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106"/>
      <c r="K451" s="88"/>
      <c r="L451" s="10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61"/>
      <c r="Y451" s="61"/>
      <c r="Z451" s="61"/>
      <c r="AA451" s="3"/>
      <c r="AB451" s="3"/>
    </row>
    <row r="452" spans="1:28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106"/>
      <c r="K452" s="88"/>
      <c r="L452" s="10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61"/>
      <c r="Y452" s="61"/>
      <c r="Z452" s="61"/>
      <c r="AA452" s="3"/>
      <c r="AB452" s="3"/>
    </row>
    <row r="453" spans="1:28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106"/>
      <c r="K453" s="88"/>
      <c r="L453" s="10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61"/>
      <c r="Y453" s="61"/>
      <c r="Z453" s="61"/>
      <c r="AA453" s="3"/>
      <c r="AB453" s="3"/>
    </row>
    <row r="454" spans="1:28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106"/>
      <c r="K454" s="88"/>
      <c r="L454" s="10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61"/>
      <c r="Y454" s="61"/>
      <c r="Z454" s="61"/>
      <c r="AA454" s="3"/>
      <c r="AB454" s="3"/>
    </row>
    <row r="455" spans="1:28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106"/>
      <c r="K455" s="88"/>
      <c r="L455" s="10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61"/>
      <c r="Y455" s="61"/>
      <c r="Z455" s="61"/>
      <c r="AA455" s="3"/>
      <c r="AB455" s="3"/>
    </row>
    <row r="456" spans="1:28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106"/>
      <c r="K456" s="88"/>
      <c r="L456" s="10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61"/>
      <c r="Y456" s="61"/>
      <c r="Z456" s="61"/>
      <c r="AA456" s="3"/>
      <c r="AB456" s="3"/>
    </row>
    <row r="457" spans="1:28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106"/>
      <c r="K457" s="88"/>
      <c r="L457" s="10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61"/>
      <c r="Y457" s="61"/>
      <c r="Z457" s="61"/>
      <c r="AA457" s="3"/>
      <c r="AB457" s="3"/>
    </row>
    <row r="458" spans="1:28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106"/>
      <c r="K458" s="88"/>
      <c r="L458" s="10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61"/>
      <c r="Y458" s="61"/>
      <c r="Z458" s="61"/>
      <c r="AA458" s="3"/>
      <c r="AB458" s="3"/>
    </row>
    <row r="459" spans="1:28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106"/>
      <c r="K459" s="88"/>
      <c r="L459" s="10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61"/>
      <c r="Y459" s="61"/>
      <c r="Z459" s="61"/>
      <c r="AA459" s="3"/>
      <c r="AB459" s="3"/>
    </row>
    <row r="460" spans="1:28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106"/>
      <c r="K460" s="88"/>
      <c r="L460" s="10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61"/>
      <c r="Y460" s="61"/>
      <c r="Z460" s="61"/>
      <c r="AA460" s="3"/>
      <c r="AB460" s="3"/>
    </row>
    <row r="461" spans="1:28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106"/>
      <c r="K461" s="88"/>
      <c r="L461" s="10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61"/>
      <c r="Y461" s="61"/>
      <c r="Z461" s="61"/>
      <c r="AA461" s="3"/>
      <c r="AB461" s="3"/>
    </row>
    <row r="462" spans="1:28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106"/>
      <c r="K462" s="88"/>
      <c r="L462" s="10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61"/>
      <c r="Y462" s="61"/>
      <c r="Z462" s="61"/>
      <c r="AA462" s="3"/>
      <c r="AB462" s="3"/>
    </row>
    <row r="463" spans="1:28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106"/>
      <c r="K463" s="88"/>
      <c r="L463" s="10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61"/>
      <c r="Y463" s="61"/>
      <c r="Z463" s="61"/>
      <c r="AA463" s="3"/>
      <c r="AB463" s="3"/>
    </row>
    <row r="464" spans="1:28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106"/>
      <c r="K464" s="88"/>
      <c r="L464" s="10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61"/>
      <c r="Y464" s="61"/>
      <c r="Z464" s="61"/>
      <c r="AA464" s="3"/>
      <c r="AB464" s="3"/>
    </row>
    <row r="465" spans="1:28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106"/>
      <c r="K465" s="88"/>
      <c r="L465" s="10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61"/>
      <c r="Y465" s="61"/>
      <c r="Z465" s="61"/>
      <c r="AA465" s="3"/>
      <c r="AB465" s="3"/>
    </row>
    <row r="466" spans="1:28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106"/>
      <c r="K466" s="88"/>
      <c r="L466" s="10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61"/>
      <c r="Y466" s="61"/>
      <c r="Z466" s="61"/>
      <c r="AA466" s="3"/>
      <c r="AB466" s="3"/>
    </row>
    <row r="467" spans="1:28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106"/>
      <c r="K467" s="88"/>
      <c r="L467" s="10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61"/>
      <c r="Y467" s="61"/>
      <c r="Z467" s="61"/>
      <c r="AA467" s="3"/>
      <c r="AB467" s="3"/>
    </row>
    <row r="468" spans="1:28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106"/>
      <c r="K468" s="88"/>
      <c r="L468" s="10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61"/>
      <c r="Y468" s="61"/>
      <c r="Z468" s="61"/>
      <c r="AA468" s="3"/>
      <c r="AB468" s="3"/>
    </row>
    <row r="469" spans="1:28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106"/>
      <c r="K469" s="88"/>
      <c r="L469" s="10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61"/>
      <c r="Y469" s="61"/>
      <c r="Z469" s="61"/>
      <c r="AA469" s="3"/>
      <c r="AB469" s="3"/>
    </row>
    <row r="470" spans="1:28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106"/>
      <c r="K470" s="88"/>
      <c r="L470" s="10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61"/>
      <c r="Y470" s="61"/>
      <c r="Z470" s="61"/>
      <c r="AA470" s="3"/>
      <c r="AB470" s="3"/>
    </row>
    <row r="471" spans="1:28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106"/>
      <c r="K471" s="88"/>
      <c r="L471" s="10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61"/>
      <c r="Y471" s="61"/>
      <c r="Z471" s="61"/>
      <c r="AA471" s="3"/>
      <c r="AB471" s="3"/>
    </row>
    <row r="472" spans="1:28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106"/>
      <c r="K472" s="88"/>
      <c r="L472" s="10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61"/>
      <c r="Y472" s="61"/>
      <c r="Z472" s="61"/>
      <c r="AA472" s="3"/>
      <c r="AB472" s="3"/>
    </row>
    <row r="473" spans="1:28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106"/>
      <c r="K473" s="88"/>
      <c r="L473" s="10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61"/>
      <c r="Y473" s="61"/>
      <c r="Z473" s="61"/>
      <c r="AA473" s="3"/>
      <c r="AB473" s="3"/>
    </row>
    <row r="474" spans="1:28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106"/>
      <c r="K474" s="88"/>
      <c r="L474" s="10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61"/>
      <c r="Y474" s="61"/>
      <c r="Z474" s="61"/>
      <c r="AA474" s="3"/>
      <c r="AB474" s="3"/>
    </row>
    <row r="475" spans="1:28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106"/>
      <c r="K475" s="88"/>
      <c r="L475" s="10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61"/>
      <c r="Y475" s="61"/>
      <c r="Z475" s="61"/>
      <c r="AA475" s="3"/>
      <c r="AB475" s="3"/>
    </row>
    <row r="476" spans="1:28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106"/>
      <c r="K476" s="88"/>
      <c r="L476" s="10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61"/>
      <c r="Y476" s="61"/>
      <c r="Z476" s="61"/>
      <c r="AA476" s="3"/>
      <c r="AB476" s="3"/>
    </row>
    <row r="477" spans="1:28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106"/>
      <c r="K477" s="88"/>
      <c r="L477" s="10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61"/>
      <c r="Y477" s="61"/>
      <c r="Z477" s="61"/>
      <c r="AA477" s="3"/>
      <c r="AB477" s="3"/>
    </row>
    <row r="478" spans="1:28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106"/>
      <c r="K478" s="88"/>
      <c r="L478" s="10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61"/>
      <c r="Y478" s="61"/>
      <c r="Z478" s="61"/>
      <c r="AA478" s="3"/>
      <c r="AB478" s="3"/>
    </row>
    <row r="479" spans="1:28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106"/>
      <c r="K479" s="88"/>
      <c r="L479" s="10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61"/>
      <c r="Y479" s="61"/>
      <c r="Z479" s="61"/>
      <c r="AA479" s="3"/>
      <c r="AB479" s="3"/>
    </row>
    <row r="480" spans="1:28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106"/>
      <c r="K480" s="88"/>
      <c r="L480" s="10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61"/>
      <c r="Y480" s="61"/>
      <c r="Z480" s="61"/>
      <c r="AA480" s="3"/>
      <c r="AB480" s="3"/>
    </row>
    <row r="481" spans="1:28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106"/>
      <c r="K481" s="88"/>
      <c r="L481" s="10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61"/>
      <c r="Y481" s="61"/>
      <c r="Z481" s="61"/>
      <c r="AA481" s="3"/>
      <c r="AB481" s="3"/>
    </row>
    <row r="482" spans="1:28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106"/>
      <c r="K482" s="88"/>
      <c r="L482" s="10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61"/>
      <c r="Y482" s="61"/>
      <c r="Z482" s="61"/>
      <c r="AA482" s="3"/>
      <c r="AB482" s="3"/>
    </row>
    <row r="483" spans="1:28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106"/>
      <c r="K483" s="88"/>
      <c r="L483" s="10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61"/>
      <c r="Y483" s="61"/>
      <c r="Z483" s="61"/>
      <c r="AA483" s="3"/>
      <c r="AB483" s="3"/>
    </row>
    <row r="484" spans="1:28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106"/>
      <c r="K484" s="88"/>
      <c r="L484" s="10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61"/>
      <c r="Y484" s="61"/>
      <c r="Z484" s="61"/>
      <c r="AA484" s="3"/>
      <c r="AB484" s="3"/>
    </row>
    <row r="485" spans="1:28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106"/>
      <c r="K485" s="88"/>
      <c r="L485" s="10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61"/>
      <c r="Y485" s="61"/>
      <c r="Z485" s="61"/>
      <c r="AA485" s="3"/>
      <c r="AB485" s="3"/>
    </row>
    <row r="486" spans="1:28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106"/>
      <c r="K486" s="88"/>
      <c r="L486" s="10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61"/>
      <c r="Y486" s="61"/>
      <c r="Z486" s="61"/>
      <c r="AA486" s="3"/>
      <c r="AB486" s="3"/>
    </row>
    <row r="487" spans="1:28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106"/>
      <c r="K487" s="88"/>
      <c r="L487" s="10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61"/>
      <c r="Y487" s="61"/>
      <c r="Z487" s="61"/>
      <c r="AA487" s="3"/>
      <c r="AB487" s="3"/>
    </row>
    <row r="488" spans="1:28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106"/>
      <c r="K488" s="88"/>
      <c r="L488" s="10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61"/>
      <c r="Y488" s="61"/>
      <c r="Z488" s="61"/>
      <c r="AA488" s="3"/>
      <c r="AB488" s="3"/>
    </row>
    <row r="489" spans="1:28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106"/>
      <c r="K489" s="88"/>
      <c r="L489" s="10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61"/>
      <c r="Y489" s="61"/>
      <c r="Z489" s="61"/>
      <c r="AA489" s="3"/>
      <c r="AB489" s="3"/>
    </row>
    <row r="490" spans="1:28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106"/>
      <c r="K490" s="88"/>
      <c r="L490" s="10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61"/>
      <c r="Y490" s="61"/>
      <c r="Z490" s="61"/>
      <c r="AA490" s="3"/>
      <c r="AB490" s="3"/>
    </row>
    <row r="491" spans="1:28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106"/>
      <c r="K491" s="88"/>
      <c r="L491" s="10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61"/>
      <c r="Y491" s="61"/>
      <c r="Z491" s="61"/>
      <c r="AA491" s="3"/>
      <c r="AB491" s="3"/>
    </row>
    <row r="492" spans="1:28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106"/>
      <c r="K492" s="88"/>
      <c r="L492" s="10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61"/>
      <c r="Y492" s="61"/>
      <c r="Z492" s="61"/>
      <c r="AA492" s="3"/>
      <c r="AB492" s="3"/>
    </row>
    <row r="493" spans="1:28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106"/>
      <c r="K493" s="88"/>
      <c r="L493" s="10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61"/>
      <c r="Y493" s="61"/>
      <c r="Z493" s="61"/>
      <c r="AA493" s="3"/>
      <c r="AB493" s="3"/>
    </row>
    <row r="494" spans="1:28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106"/>
      <c r="K494" s="88"/>
      <c r="L494" s="10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61"/>
      <c r="Y494" s="61"/>
      <c r="Z494" s="61"/>
      <c r="AA494" s="3"/>
      <c r="AB494" s="3"/>
    </row>
    <row r="495" spans="1:28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106"/>
      <c r="K495" s="88"/>
      <c r="L495" s="10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61"/>
      <c r="Y495" s="61"/>
      <c r="Z495" s="61"/>
      <c r="AA495" s="3"/>
      <c r="AB495" s="3"/>
    </row>
    <row r="496" spans="1:28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106"/>
      <c r="K496" s="88"/>
      <c r="L496" s="10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61"/>
      <c r="Y496" s="61"/>
      <c r="Z496" s="61"/>
      <c r="AA496" s="3"/>
      <c r="AB496" s="3"/>
    </row>
    <row r="497" spans="1:28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106"/>
      <c r="K497" s="88"/>
      <c r="L497" s="10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61"/>
      <c r="Y497" s="61"/>
      <c r="Z497" s="61"/>
      <c r="AA497" s="3"/>
      <c r="AB497" s="3"/>
    </row>
    <row r="498" spans="1:28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106"/>
      <c r="K498" s="88"/>
      <c r="L498" s="10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61"/>
      <c r="Y498" s="61"/>
      <c r="Z498" s="61"/>
      <c r="AA498" s="3"/>
      <c r="AB498" s="3"/>
    </row>
    <row r="499" spans="1:28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106"/>
      <c r="K499" s="88"/>
      <c r="L499" s="10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61"/>
      <c r="Y499" s="61"/>
      <c r="Z499" s="61"/>
      <c r="AA499" s="3"/>
      <c r="AB499" s="3"/>
    </row>
    <row r="500" spans="1:28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106"/>
      <c r="K500" s="88"/>
      <c r="L500" s="10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61"/>
      <c r="Y500" s="61"/>
      <c r="Z500" s="61"/>
      <c r="AA500" s="3"/>
      <c r="AB500" s="3"/>
    </row>
    <row r="501" spans="1:28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106"/>
      <c r="K501" s="88"/>
      <c r="L501" s="10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61"/>
      <c r="Y501" s="61"/>
      <c r="Z501" s="61"/>
      <c r="AA501" s="3"/>
      <c r="AB501" s="3"/>
    </row>
    <row r="502" spans="1:28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106"/>
      <c r="K502" s="88"/>
      <c r="L502" s="10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61"/>
      <c r="Y502" s="61"/>
      <c r="Z502" s="61"/>
      <c r="AA502" s="3"/>
      <c r="AB502" s="3"/>
    </row>
    <row r="503" spans="1:28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106"/>
      <c r="K503" s="88"/>
      <c r="L503" s="10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61"/>
      <c r="Y503" s="61"/>
      <c r="Z503" s="61"/>
      <c r="AA503" s="3"/>
      <c r="AB503" s="3"/>
    </row>
    <row r="504" spans="1:28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106"/>
      <c r="K504" s="88"/>
      <c r="L504" s="10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61"/>
      <c r="Y504" s="61"/>
      <c r="Z504" s="61"/>
      <c r="AA504" s="3"/>
      <c r="AB504" s="3"/>
    </row>
    <row r="505" spans="1:28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106"/>
      <c r="K505" s="88"/>
      <c r="L505" s="10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61"/>
      <c r="Y505" s="61"/>
      <c r="Z505" s="61"/>
      <c r="AA505" s="3"/>
      <c r="AB505" s="3"/>
    </row>
    <row r="506" spans="1:28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106"/>
      <c r="K506" s="88"/>
      <c r="L506" s="10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61"/>
      <c r="Y506" s="61"/>
      <c r="Z506" s="61"/>
      <c r="AA506" s="3"/>
      <c r="AB506" s="3"/>
    </row>
    <row r="507" spans="1:28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106"/>
      <c r="K507" s="88"/>
      <c r="L507" s="10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61"/>
      <c r="Y507" s="61"/>
      <c r="Z507" s="61"/>
      <c r="AA507" s="3"/>
      <c r="AB507" s="3"/>
    </row>
    <row r="508" spans="1:28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106"/>
      <c r="K508" s="88"/>
      <c r="L508" s="10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61"/>
      <c r="Y508" s="61"/>
      <c r="Z508" s="61"/>
      <c r="AA508" s="3"/>
      <c r="AB508" s="3"/>
    </row>
    <row r="509" spans="1:28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106"/>
      <c r="K509" s="88"/>
      <c r="L509" s="10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61"/>
      <c r="Y509" s="61"/>
      <c r="Z509" s="61"/>
      <c r="AA509" s="3"/>
      <c r="AB509" s="3"/>
    </row>
    <row r="510" spans="1:28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106"/>
      <c r="K510" s="88"/>
      <c r="L510" s="10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61"/>
      <c r="Y510" s="61"/>
      <c r="Z510" s="61"/>
      <c r="AA510" s="3"/>
      <c r="AB510" s="3"/>
    </row>
    <row r="511" spans="1:28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106"/>
      <c r="K511" s="88"/>
      <c r="L511" s="10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61"/>
      <c r="Y511" s="61"/>
      <c r="Z511" s="61"/>
      <c r="AA511" s="3"/>
      <c r="AB511" s="3"/>
    </row>
    <row r="512" spans="1:28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106"/>
      <c r="K512" s="88"/>
      <c r="L512" s="10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61"/>
      <c r="Y512" s="61"/>
      <c r="Z512" s="61"/>
      <c r="AA512" s="3"/>
      <c r="AB512" s="3"/>
    </row>
    <row r="513" spans="1:28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106"/>
      <c r="K513" s="88"/>
      <c r="L513" s="10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61"/>
      <c r="Y513" s="61"/>
      <c r="Z513" s="61"/>
      <c r="AA513" s="3"/>
      <c r="AB513" s="3"/>
    </row>
    <row r="514" spans="1:28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106"/>
      <c r="K514" s="88"/>
      <c r="L514" s="10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61"/>
      <c r="Y514" s="61"/>
      <c r="Z514" s="61"/>
      <c r="AA514" s="3"/>
      <c r="AB514" s="3"/>
    </row>
    <row r="515" spans="1:28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106"/>
      <c r="K515" s="88"/>
      <c r="L515" s="10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61"/>
      <c r="Y515" s="61"/>
      <c r="Z515" s="61"/>
      <c r="AA515" s="3"/>
      <c r="AB515" s="3"/>
    </row>
    <row r="516" spans="1:28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106"/>
      <c r="K516" s="88"/>
      <c r="L516" s="10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61"/>
      <c r="Y516" s="61"/>
      <c r="Z516" s="61"/>
      <c r="AA516" s="3"/>
      <c r="AB516" s="3"/>
    </row>
    <row r="517" spans="1:28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106"/>
      <c r="K517" s="88"/>
      <c r="L517" s="10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61"/>
      <c r="Y517" s="61"/>
      <c r="Z517" s="61"/>
      <c r="AA517" s="3"/>
      <c r="AB517" s="3"/>
    </row>
    <row r="518" spans="1:28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106"/>
      <c r="K518" s="88"/>
      <c r="L518" s="10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61"/>
      <c r="Y518" s="61"/>
      <c r="Z518" s="61"/>
      <c r="AA518" s="3"/>
      <c r="AB518" s="3"/>
    </row>
    <row r="519" spans="1:28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106"/>
      <c r="K519" s="88"/>
      <c r="L519" s="10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61"/>
      <c r="Y519" s="61"/>
      <c r="Z519" s="61"/>
      <c r="AA519" s="3"/>
      <c r="AB519" s="3"/>
    </row>
    <row r="520" spans="1:28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106"/>
      <c r="K520" s="88"/>
      <c r="L520" s="10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61"/>
      <c r="Y520" s="61"/>
      <c r="Z520" s="61"/>
      <c r="AA520" s="3"/>
      <c r="AB520" s="3"/>
    </row>
    <row r="521" spans="1:28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106"/>
      <c r="K521" s="88"/>
      <c r="L521" s="10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61"/>
      <c r="Y521" s="61"/>
      <c r="Z521" s="61"/>
      <c r="AA521" s="3"/>
      <c r="AB521" s="3"/>
    </row>
    <row r="522" spans="1:28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106"/>
      <c r="K522" s="88"/>
      <c r="L522" s="10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61"/>
      <c r="Y522" s="61"/>
      <c r="Z522" s="61"/>
      <c r="AA522" s="3"/>
      <c r="AB522" s="3"/>
    </row>
    <row r="523" spans="1:28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106"/>
      <c r="K523" s="88"/>
      <c r="L523" s="10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61"/>
      <c r="Y523" s="61"/>
      <c r="Z523" s="61"/>
      <c r="AA523" s="3"/>
      <c r="AB523" s="3"/>
    </row>
    <row r="524" spans="1:28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106"/>
      <c r="K524" s="88"/>
      <c r="L524" s="10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61"/>
      <c r="Y524" s="61"/>
      <c r="Z524" s="61"/>
      <c r="AA524" s="3"/>
      <c r="AB524" s="3"/>
    </row>
    <row r="525" spans="1:28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106"/>
      <c r="K525" s="88"/>
      <c r="L525" s="10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61"/>
      <c r="Y525" s="61"/>
      <c r="Z525" s="61"/>
      <c r="AA525" s="3"/>
      <c r="AB525" s="3"/>
    </row>
    <row r="526" spans="1:28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106"/>
      <c r="K526" s="88"/>
      <c r="L526" s="10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61"/>
      <c r="Y526" s="61"/>
      <c r="Z526" s="61"/>
      <c r="AA526" s="3"/>
      <c r="AB526" s="3"/>
    </row>
    <row r="527" spans="1:28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106"/>
      <c r="K527" s="88"/>
      <c r="L527" s="10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61"/>
      <c r="Y527" s="61"/>
      <c r="Z527" s="61"/>
      <c r="AA527" s="3"/>
      <c r="AB527" s="3"/>
    </row>
    <row r="528" spans="1:28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106"/>
      <c r="K528" s="88"/>
      <c r="L528" s="10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61"/>
      <c r="Y528" s="61"/>
      <c r="Z528" s="61"/>
      <c r="AA528" s="3"/>
      <c r="AB528" s="3"/>
    </row>
    <row r="529" spans="1:28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106"/>
      <c r="K529" s="88"/>
      <c r="L529" s="10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61"/>
      <c r="Y529" s="61"/>
      <c r="Z529" s="61"/>
      <c r="AA529" s="3"/>
      <c r="AB529" s="3"/>
    </row>
    <row r="530" spans="1:28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106"/>
      <c r="K530" s="88"/>
      <c r="L530" s="10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61"/>
      <c r="Y530" s="61"/>
      <c r="Z530" s="61"/>
      <c r="AA530" s="3"/>
      <c r="AB530" s="3"/>
    </row>
    <row r="531" spans="1:28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106"/>
      <c r="K531" s="88"/>
      <c r="L531" s="10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61"/>
      <c r="Y531" s="61"/>
      <c r="Z531" s="61"/>
      <c r="AA531" s="3"/>
      <c r="AB531" s="3"/>
    </row>
    <row r="532" spans="1:28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106"/>
      <c r="K532" s="88"/>
      <c r="L532" s="10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61"/>
      <c r="Y532" s="61"/>
      <c r="Z532" s="61"/>
      <c r="AA532" s="3"/>
      <c r="AB532" s="3"/>
    </row>
    <row r="533" spans="1:28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106"/>
      <c r="K533" s="88"/>
      <c r="L533" s="10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61"/>
      <c r="Y533" s="61"/>
      <c r="Z533" s="61"/>
      <c r="AA533" s="3"/>
      <c r="AB533" s="3"/>
    </row>
    <row r="534" spans="1:28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106"/>
      <c r="K534" s="88"/>
      <c r="L534" s="10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61"/>
      <c r="Y534" s="61"/>
      <c r="Z534" s="61"/>
      <c r="AA534" s="3"/>
      <c r="AB534" s="3"/>
    </row>
    <row r="535" spans="1:28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106"/>
      <c r="K535" s="88"/>
      <c r="L535" s="10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61"/>
      <c r="Y535" s="61"/>
      <c r="Z535" s="61"/>
      <c r="AA535" s="3"/>
      <c r="AB535" s="3"/>
    </row>
    <row r="536" spans="1:28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106"/>
      <c r="K536" s="88"/>
      <c r="L536" s="10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61"/>
      <c r="Y536" s="61"/>
      <c r="Z536" s="61"/>
      <c r="AA536" s="3"/>
      <c r="AB536" s="3"/>
    </row>
    <row r="537" spans="1:28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106"/>
      <c r="K537" s="88"/>
      <c r="L537" s="10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61"/>
      <c r="Y537" s="61"/>
      <c r="Z537" s="61"/>
      <c r="AA537" s="3"/>
      <c r="AB537" s="3"/>
    </row>
    <row r="538" spans="1:28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106"/>
      <c r="K538" s="88"/>
      <c r="L538" s="10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61"/>
      <c r="Y538" s="61"/>
      <c r="Z538" s="61"/>
      <c r="AA538" s="3"/>
      <c r="AB538" s="3"/>
    </row>
    <row r="539" spans="1:28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106"/>
      <c r="K539" s="88"/>
      <c r="L539" s="10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61"/>
      <c r="Y539" s="61"/>
      <c r="Z539" s="61"/>
      <c r="AA539" s="3"/>
      <c r="AB539" s="3"/>
    </row>
    <row r="540" spans="1:28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106"/>
      <c r="K540" s="88"/>
      <c r="L540" s="10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61"/>
      <c r="Y540" s="61"/>
      <c r="Z540" s="61"/>
      <c r="AA540" s="3"/>
      <c r="AB540" s="3"/>
    </row>
    <row r="541" spans="1:28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106"/>
      <c r="K541" s="88"/>
      <c r="L541" s="10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61"/>
      <c r="Y541" s="61"/>
      <c r="Z541" s="61"/>
      <c r="AA541" s="3"/>
      <c r="AB541" s="3"/>
    </row>
    <row r="542" spans="1:28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106"/>
      <c r="K542" s="88"/>
      <c r="L542" s="10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61"/>
      <c r="Y542" s="61"/>
      <c r="Z542" s="61"/>
      <c r="AA542" s="3"/>
      <c r="AB542" s="3"/>
    </row>
    <row r="543" spans="1:28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106"/>
      <c r="K543" s="88"/>
      <c r="L543" s="10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61"/>
      <c r="Y543" s="61"/>
      <c r="Z543" s="61"/>
      <c r="AA543" s="3"/>
      <c r="AB543" s="3"/>
    </row>
    <row r="544" spans="1:28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106"/>
      <c r="K544" s="88"/>
      <c r="L544" s="10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61"/>
      <c r="Y544" s="61"/>
      <c r="Z544" s="61"/>
      <c r="AA544" s="3"/>
      <c r="AB544" s="3"/>
    </row>
    <row r="545" spans="1:28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106"/>
      <c r="K545" s="88"/>
      <c r="L545" s="10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61"/>
      <c r="Y545" s="61"/>
      <c r="Z545" s="61"/>
      <c r="AA545" s="3"/>
      <c r="AB545" s="3"/>
    </row>
    <row r="546" spans="1:28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106"/>
      <c r="K546" s="88"/>
      <c r="L546" s="10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61"/>
      <c r="Y546" s="61"/>
      <c r="Z546" s="61"/>
      <c r="AA546" s="3"/>
      <c r="AB546" s="3"/>
    </row>
    <row r="547" spans="1:28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106"/>
      <c r="K547" s="88"/>
      <c r="L547" s="10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61"/>
      <c r="Y547" s="61"/>
      <c r="Z547" s="61"/>
      <c r="AA547" s="3"/>
      <c r="AB547" s="3"/>
    </row>
    <row r="548" spans="1:28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106"/>
      <c r="K548" s="88"/>
      <c r="L548" s="10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61"/>
      <c r="Y548" s="61"/>
      <c r="Z548" s="61"/>
      <c r="AA548" s="3"/>
      <c r="AB548" s="3"/>
    </row>
    <row r="549" spans="1:28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106"/>
      <c r="K549" s="88"/>
      <c r="L549" s="10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61"/>
      <c r="Y549" s="61"/>
      <c r="Z549" s="61"/>
      <c r="AA549" s="3"/>
      <c r="AB549" s="3"/>
    </row>
    <row r="550" spans="1:28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106"/>
      <c r="K550" s="88"/>
      <c r="L550" s="10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61"/>
      <c r="Y550" s="61"/>
      <c r="Z550" s="61"/>
      <c r="AA550" s="3"/>
      <c r="AB550" s="3"/>
    </row>
    <row r="551" spans="1:28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106"/>
      <c r="K551" s="88"/>
      <c r="L551" s="10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61"/>
      <c r="Y551" s="61"/>
      <c r="Z551" s="61"/>
      <c r="AA551" s="3"/>
      <c r="AB551" s="3"/>
    </row>
    <row r="552" spans="1:28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106"/>
      <c r="K552" s="88"/>
      <c r="L552" s="10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61"/>
      <c r="Y552" s="61"/>
      <c r="Z552" s="61"/>
      <c r="AA552" s="3"/>
      <c r="AB552" s="3"/>
    </row>
    <row r="553" spans="1:28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106"/>
      <c r="K553" s="88"/>
      <c r="L553" s="10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61"/>
      <c r="Y553" s="61"/>
      <c r="Z553" s="61"/>
      <c r="AA553" s="3"/>
      <c r="AB553" s="3"/>
    </row>
    <row r="554" spans="1:28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106"/>
      <c r="K554" s="88"/>
      <c r="L554" s="10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61"/>
      <c r="Y554" s="61"/>
      <c r="Z554" s="61"/>
      <c r="AA554" s="3"/>
      <c r="AB554" s="3"/>
    </row>
    <row r="555" spans="1:28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106"/>
      <c r="K555" s="88"/>
      <c r="L555" s="10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61"/>
      <c r="Y555" s="61"/>
      <c r="Z555" s="61"/>
      <c r="AA555" s="3"/>
      <c r="AB555" s="3"/>
    </row>
    <row r="556" spans="1:28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106"/>
      <c r="K556" s="88"/>
      <c r="L556" s="10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61"/>
      <c r="Y556" s="61"/>
      <c r="Z556" s="61"/>
      <c r="AA556" s="3"/>
      <c r="AB556" s="3"/>
    </row>
    <row r="557" spans="1:28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106"/>
      <c r="K557" s="88"/>
      <c r="L557" s="10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61"/>
      <c r="Y557" s="61"/>
      <c r="Z557" s="61"/>
      <c r="AA557" s="3"/>
      <c r="AB557" s="3"/>
    </row>
    <row r="558" spans="1:28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106"/>
      <c r="K558" s="88"/>
      <c r="L558" s="10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61"/>
      <c r="Y558" s="61"/>
      <c r="Z558" s="61"/>
      <c r="AA558" s="3"/>
      <c r="AB558" s="3"/>
    </row>
    <row r="559" spans="1:28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106"/>
      <c r="K559" s="88"/>
      <c r="L559" s="10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61"/>
      <c r="Y559" s="61"/>
      <c r="Z559" s="61"/>
      <c r="AA559" s="3"/>
      <c r="AB559" s="3"/>
    </row>
    <row r="560" spans="1:28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106"/>
      <c r="K560" s="88"/>
      <c r="L560" s="10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61"/>
      <c r="Y560" s="61"/>
      <c r="Z560" s="61"/>
      <c r="AA560" s="3"/>
      <c r="AB560" s="3"/>
    </row>
    <row r="561" spans="1:28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106"/>
      <c r="K561" s="88"/>
      <c r="L561" s="10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61"/>
      <c r="Y561" s="61"/>
      <c r="Z561" s="61"/>
      <c r="AA561" s="3"/>
      <c r="AB561" s="3"/>
    </row>
    <row r="562" spans="1:28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106"/>
      <c r="K562" s="88"/>
      <c r="L562" s="10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61"/>
      <c r="Y562" s="61"/>
      <c r="Z562" s="61"/>
      <c r="AA562" s="3"/>
      <c r="AB562" s="3"/>
    </row>
    <row r="563" spans="1:28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106"/>
      <c r="K563" s="88"/>
      <c r="L563" s="10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61"/>
      <c r="Y563" s="61"/>
      <c r="Z563" s="61"/>
      <c r="AA563" s="3"/>
      <c r="AB563" s="3"/>
    </row>
    <row r="564" spans="1:28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106"/>
      <c r="K564" s="88"/>
      <c r="L564" s="10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61"/>
      <c r="Y564" s="61"/>
      <c r="Z564" s="61"/>
      <c r="AA564" s="3"/>
      <c r="AB564" s="3"/>
    </row>
    <row r="565" spans="1:28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106"/>
      <c r="K565" s="88"/>
      <c r="L565" s="10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61"/>
      <c r="Y565" s="61"/>
      <c r="Z565" s="61"/>
      <c r="AA565" s="3"/>
      <c r="AB565" s="3"/>
    </row>
    <row r="566" spans="1:28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106"/>
      <c r="K566" s="88"/>
      <c r="L566" s="10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61"/>
      <c r="Y566" s="61"/>
      <c r="Z566" s="61"/>
      <c r="AA566" s="3"/>
      <c r="AB566" s="3"/>
    </row>
    <row r="567" spans="1:28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106"/>
      <c r="K567" s="88"/>
      <c r="L567" s="10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61"/>
      <c r="Y567" s="61"/>
      <c r="Z567" s="61"/>
      <c r="AA567" s="3"/>
      <c r="AB567" s="3"/>
    </row>
    <row r="568" spans="1:28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106"/>
      <c r="K568" s="88"/>
      <c r="L568" s="10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61"/>
      <c r="Y568" s="61"/>
      <c r="Z568" s="61"/>
      <c r="AA568" s="3"/>
      <c r="AB568" s="3"/>
    </row>
    <row r="569" spans="1:28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106"/>
      <c r="K569" s="88"/>
      <c r="L569" s="10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61"/>
      <c r="Y569" s="61"/>
      <c r="Z569" s="61"/>
      <c r="AA569" s="3"/>
      <c r="AB569" s="3"/>
    </row>
    <row r="570" spans="1:28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106"/>
      <c r="K570" s="88"/>
      <c r="L570" s="10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61"/>
      <c r="Y570" s="61"/>
      <c r="Z570" s="61"/>
      <c r="AA570" s="3"/>
      <c r="AB570" s="3"/>
    </row>
    <row r="571" spans="1:28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106"/>
      <c r="K571" s="88"/>
      <c r="L571" s="10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61"/>
      <c r="Y571" s="61"/>
      <c r="Z571" s="61"/>
      <c r="AA571" s="3"/>
      <c r="AB571" s="3"/>
    </row>
    <row r="572" spans="1:28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106"/>
      <c r="K572" s="88"/>
      <c r="L572" s="10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61"/>
      <c r="Y572" s="61"/>
      <c r="Z572" s="61"/>
      <c r="AA572" s="3"/>
      <c r="AB572" s="3"/>
    </row>
    <row r="573" spans="1:28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106"/>
      <c r="K573" s="88"/>
      <c r="L573" s="10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61"/>
      <c r="Y573" s="61"/>
      <c r="Z573" s="61"/>
      <c r="AA573" s="3"/>
      <c r="AB573" s="3"/>
    </row>
    <row r="574" spans="1:28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106"/>
      <c r="K574" s="88"/>
      <c r="L574" s="10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61"/>
      <c r="Y574" s="61"/>
      <c r="Z574" s="61"/>
      <c r="AA574" s="3"/>
      <c r="AB574" s="3"/>
    </row>
    <row r="575" spans="1:28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106"/>
      <c r="K575" s="88"/>
      <c r="L575" s="10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61"/>
      <c r="Y575" s="61"/>
      <c r="Z575" s="61"/>
      <c r="AA575" s="3"/>
      <c r="AB575" s="3"/>
    </row>
    <row r="576" spans="1:28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106"/>
      <c r="K576" s="88"/>
      <c r="L576" s="10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61"/>
      <c r="Y576" s="61"/>
      <c r="Z576" s="61"/>
      <c r="AA576" s="3"/>
      <c r="AB576" s="3"/>
    </row>
    <row r="577" spans="1:28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106"/>
      <c r="K577" s="88"/>
      <c r="L577" s="10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61"/>
      <c r="Y577" s="61"/>
      <c r="Z577" s="61"/>
      <c r="AA577" s="3"/>
      <c r="AB577" s="3"/>
    </row>
    <row r="578" spans="1:28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106"/>
      <c r="K578" s="88"/>
      <c r="L578" s="10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61"/>
      <c r="Y578" s="61"/>
      <c r="Z578" s="61"/>
      <c r="AA578" s="3"/>
      <c r="AB578" s="3"/>
    </row>
    <row r="579" spans="1:28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106"/>
      <c r="K579" s="88"/>
      <c r="L579" s="10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61"/>
      <c r="Y579" s="61"/>
      <c r="Z579" s="61"/>
      <c r="AA579" s="3"/>
      <c r="AB579" s="3"/>
    </row>
    <row r="580" spans="1:28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106"/>
      <c r="K580" s="88"/>
      <c r="L580" s="10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61"/>
      <c r="Y580" s="61"/>
      <c r="Z580" s="61"/>
      <c r="AA580" s="3"/>
      <c r="AB580" s="3"/>
    </row>
    <row r="581" spans="1:28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106"/>
      <c r="K581" s="88"/>
      <c r="L581" s="10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61"/>
      <c r="Y581" s="61"/>
      <c r="Z581" s="61"/>
      <c r="AA581" s="3"/>
      <c r="AB581" s="3"/>
    </row>
    <row r="582" spans="1:28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106"/>
      <c r="K582" s="88"/>
      <c r="L582" s="10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61"/>
      <c r="Y582" s="61"/>
      <c r="Z582" s="61"/>
      <c r="AA582" s="3"/>
      <c r="AB582" s="3"/>
    </row>
    <row r="583" spans="1:28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106"/>
      <c r="K583" s="88"/>
      <c r="L583" s="10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61"/>
      <c r="Y583" s="61"/>
      <c r="Z583" s="61"/>
      <c r="AA583" s="3"/>
      <c r="AB583" s="3"/>
    </row>
    <row r="584" spans="1:28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106"/>
      <c r="K584" s="88"/>
      <c r="L584" s="10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61"/>
      <c r="Y584" s="61"/>
      <c r="Z584" s="61"/>
      <c r="AA584" s="3"/>
      <c r="AB584" s="3"/>
    </row>
    <row r="585" spans="1:28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106"/>
      <c r="K585" s="88"/>
      <c r="L585" s="10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61"/>
      <c r="Y585" s="61"/>
      <c r="Z585" s="61"/>
      <c r="AA585" s="3"/>
      <c r="AB585" s="3"/>
    </row>
    <row r="586" spans="1:28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106"/>
      <c r="K586" s="88"/>
      <c r="L586" s="10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61"/>
      <c r="Y586" s="61"/>
      <c r="Z586" s="61"/>
      <c r="AA586" s="3"/>
      <c r="AB586" s="3"/>
    </row>
    <row r="587" spans="1:28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106"/>
      <c r="K587" s="88"/>
      <c r="L587" s="10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61"/>
      <c r="Y587" s="61"/>
      <c r="Z587" s="61"/>
      <c r="AA587" s="3"/>
      <c r="AB587" s="3"/>
    </row>
    <row r="588" spans="1:28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106"/>
      <c r="K588" s="88"/>
      <c r="L588" s="10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61"/>
      <c r="Y588" s="61"/>
      <c r="Z588" s="61"/>
      <c r="AA588" s="3"/>
      <c r="AB588" s="3"/>
    </row>
    <row r="589" spans="1:28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106"/>
      <c r="K589" s="88"/>
      <c r="L589" s="10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61"/>
      <c r="Y589" s="61"/>
      <c r="Z589" s="61"/>
      <c r="AA589" s="3"/>
      <c r="AB589" s="3"/>
    </row>
    <row r="590" spans="1:28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106"/>
      <c r="K590" s="88"/>
      <c r="L590" s="10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61"/>
      <c r="Y590" s="61"/>
      <c r="Z590" s="61"/>
      <c r="AA590" s="3"/>
      <c r="AB590" s="3"/>
    </row>
    <row r="591" spans="1:28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106"/>
      <c r="K591" s="88"/>
      <c r="L591" s="10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61"/>
      <c r="Y591" s="61"/>
      <c r="Z591" s="61"/>
      <c r="AA591" s="3"/>
      <c r="AB591" s="3"/>
    </row>
    <row r="592" spans="1:28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106"/>
      <c r="K592" s="88"/>
      <c r="L592" s="10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61"/>
      <c r="Y592" s="61"/>
      <c r="Z592" s="61"/>
      <c r="AA592" s="3"/>
      <c r="AB592" s="3"/>
    </row>
    <row r="593" spans="1:28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106"/>
      <c r="K593" s="88"/>
      <c r="L593" s="10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61"/>
      <c r="Y593" s="61"/>
      <c r="Z593" s="61"/>
      <c r="AA593" s="3"/>
      <c r="AB593" s="3"/>
    </row>
    <row r="594" spans="1:28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106"/>
      <c r="K594" s="88"/>
      <c r="L594" s="10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61"/>
      <c r="Y594" s="61"/>
      <c r="Z594" s="61"/>
      <c r="AA594" s="3"/>
      <c r="AB594" s="3"/>
    </row>
    <row r="595" spans="1:28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106"/>
      <c r="K595" s="88"/>
      <c r="L595" s="10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61"/>
      <c r="Y595" s="61"/>
      <c r="Z595" s="61"/>
      <c r="AA595" s="3"/>
      <c r="AB595" s="3"/>
    </row>
    <row r="596" spans="1:28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106"/>
      <c r="K596" s="88"/>
      <c r="L596" s="10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61"/>
      <c r="Y596" s="61"/>
      <c r="Z596" s="61"/>
      <c r="AA596" s="3"/>
      <c r="AB596" s="3"/>
    </row>
    <row r="597" spans="1:28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106"/>
      <c r="K597" s="88"/>
      <c r="L597" s="10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61"/>
      <c r="Y597" s="61"/>
      <c r="Z597" s="61"/>
      <c r="AA597" s="3"/>
      <c r="AB597" s="3"/>
    </row>
    <row r="598" spans="1:28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106"/>
      <c r="K598" s="88"/>
      <c r="L598" s="10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61"/>
      <c r="Y598" s="61"/>
      <c r="Z598" s="61"/>
      <c r="AA598" s="3"/>
      <c r="AB598" s="3"/>
    </row>
    <row r="599" spans="1:28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106"/>
      <c r="K599" s="88"/>
      <c r="L599" s="10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61"/>
      <c r="Y599" s="61"/>
      <c r="Z599" s="61"/>
      <c r="AA599" s="3"/>
      <c r="AB599" s="3"/>
    </row>
    <row r="600" spans="1:28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106"/>
      <c r="K600" s="88"/>
      <c r="L600" s="10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61"/>
      <c r="Y600" s="61"/>
      <c r="Z600" s="61"/>
      <c r="AA600" s="3"/>
      <c r="AB600" s="3"/>
    </row>
    <row r="601" spans="1:28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106"/>
      <c r="K601" s="88"/>
      <c r="L601" s="10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61"/>
      <c r="Y601" s="61"/>
      <c r="Z601" s="61"/>
      <c r="AA601" s="3"/>
      <c r="AB601" s="3"/>
    </row>
    <row r="602" spans="1:28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106"/>
      <c r="K602" s="88"/>
      <c r="L602" s="10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61"/>
      <c r="Y602" s="61"/>
      <c r="Z602" s="61"/>
      <c r="AA602" s="3"/>
      <c r="AB602" s="3"/>
    </row>
    <row r="603" spans="1:28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106"/>
      <c r="K603" s="88"/>
      <c r="L603" s="10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61"/>
      <c r="Y603" s="61"/>
      <c r="Z603" s="61"/>
      <c r="AA603" s="3"/>
      <c r="AB603" s="3"/>
    </row>
    <row r="604" spans="1:28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106"/>
      <c r="K604" s="88"/>
      <c r="L604" s="10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61"/>
      <c r="Y604" s="61"/>
      <c r="Z604" s="61"/>
      <c r="AA604" s="3"/>
      <c r="AB604" s="3"/>
    </row>
    <row r="605" spans="1:28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106"/>
      <c r="K605" s="88"/>
      <c r="L605" s="10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61"/>
      <c r="Y605" s="61"/>
      <c r="Z605" s="61"/>
      <c r="AA605" s="3"/>
      <c r="AB605" s="3"/>
    </row>
    <row r="606" spans="1:28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106"/>
      <c r="K606" s="88"/>
      <c r="L606" s="10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61"/>
      <c r="Y606" s="61"/>
      <c r="Z606" s="61"/>
      <c r="AA606" s="3"/>
      <c r="AB606" s="3"/>
    </row>
    <row r="607" spans="1:28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106"/>
      <c r="K607" s="88"/>
      <c r="L607" s="10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61"/>
      <c r="Y607" s="61"/>
      <c r="Z607" s="61"/>
      <c r="AA607" s="3"/>
      <c r="AB607" s="3"/>
    </row>
    <row r="608" spans="1:28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106"/>
      <c r="K608" s="88"/>
      <c r="L608" s="10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61"/>
      <c r="Y608" s="61"/>
      <c r="Z608" s="61"/>
      <c r="AA608" s="3"/>
      <c r="AB608" s="3"/>
    </row>
    <row r="609" spans="1:28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106"/>
      <c r="K609" s="88"/>
      <c r="L609" s="10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61"/>
      <c r="Y609" s="61"/>
      <c r="Z609" s="61"/>
      <c r="AA609" s="3"/>
      <c r="AB609" s="3"/>
    </row>
    <row r="610" spans="1:28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106"/>
      <c r="K610" s="88"/>
      <c r="L610" s="10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61"/>
      <c r="Y610" s="61"/>
      <c r="Z610" s="61"/>
      <c r="AA610" s="3"/>
      <c r="AB610" s="3"/>
    </row>
    <row r="611" spans="1:28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106"/>
      <c r="K611" s="88"/>
      <c r="L611" s="10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61"/>
      <c r="Y611" s="61"/>
      <c r="Z611" s="61"/>
      <c r="AA611" s="3"/>
      <c r="AB611" s="3"/>
    </row>
    <row r="612" spans="1:28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106"/>
      <c r="K612" s="88"/>
      <c r="L612" s="10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61"/>
      <c r="Y612" s="61"/>
      <c r="Z612" s="61"/>
      <c r="AA612" s="3"/>
      <c r="AB612" s="3"/>
    </row>
    <row r="613" spans="1:28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106"/>
      <c r="K613" s="88"/>
      <c r="L613" s="10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61"/>
      <c r="Y613" s="61"/>
      <c r="Z613" s="61"/>
      <c r="AA613" s="3"/>
      <c r="AB613" s="3"/>
    </row>
    <row r="614" spans="1:28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106"/>
      <c r="K614" s="88"/>
      <c r="L614" s="10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61"/>
      <c r="Y614" s="61"/>
      <c r="Z614" s="61"/>
      <c r="AA614" s="3"/>
      <c r="AB614" s="3"/>
    </row>
    <row r="615" spans="1:28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106"/>
      <c r="K615" s="88"/>
      <c r="L615" s="10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61"/>
      <c r="Y615" s="61"/>
      <c r="Z615" s="61"/>
      <c r="AA615" s="3"/>
      <c r="AB615" s="3"/>
    </row>
    <row r="616" spans="1:28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106"/>
      <c r="K616" s="88"/>
      <c r="L616" s="10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61"/>
      <c r="Y616" s="61"/>
      <c r="Z616" s="61"/>
      <c r="AA616" s="3"/>
      <c r="AB616" s="3"/>
    </row>
    <row r="617" spans="1:28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106"/>
      <c r="K617" s="88"/>
      <c r="L617" s="10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61"/>
      <c r="Y617" s="61"/>
      <c r="Z617" s="61"/>
      <c r="AA617" s="3"/>
      <c r="AB617" s="3"/>
    </row>
    <row r="618" spans="1:28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106"/>
      <c r="K618" s="88"/>
      <c r="L618" s="10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61"/>
      <c r="Y618" s="61"/>
      <c r="Z618" s="61"/>
      <c r="AA618" s="3"/>
      <c r="AB618" s="3"/>
    </row>
    <row r="619" spans="1:28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106"/>
      <c r="K619" s="88"/>
      <c r="L619" s="10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61"/>
      <c r="Y619" s="61"/>
      <c r="Z619" s="61"/>
      <c r="AA619" s="3"/>
      <c r="AB619" s="3"/>
    </row>
    <row r="620" spans="1:28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106"/>
      <c r="K620" s="88"/>
      <c r="L620" s="10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61"/>
      <c r="Y620" s="61"/>
      <c r="Z620" s="61"/>
      <c r="AA620" s="3"/>
      <c r="AB620" s="3"/>
    </row>
    <row r="621" spans="1:28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106"/>
      <c r="K621" s="88"/>
      <c r="L621" s="10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61"/>
      <c r="Y621" s="61"/>
      <c r="Z621" s="61"/>
      <c r="AA621" s="3"/>
      <c r="AB621" s="3"/>
    </row>
    <row r="622" spans="1:28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106"/>
      <c r="K622" s="88"/>
      <c r="L622" s="10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61"/>
      <c r="Y622" s="61"/>
      <c r="Z622" s="61"/>
      <c r="AA622" s="3"/>
      <c r="AB622" s="3"/>
    </row>
    <row r="623" spans="1:28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106"/>
      <c r="K623" s="88"/>
      <c r="L623" s="10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61"/>
      <c r="Y623" s="61"/>
      <c r="Z623" s="61"/>
      <c r="AA623" s="3"/>
      <c r="AB623" s="3"/>
    </row>
    <row r="624" spans="1:28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106"/>
      <c r="K624" s="88"/>
      <c r="L624" s="10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61"/>
      <c r="Y624" s="61"/>
      <c r="Z624" s="61"/>
      <c r="AA624" s="3"/>
      <c r="AB624" s="3"/>
    </row>
    <row r="625" spans="1:28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106"/>
      <c r="K625" s="88"/>
      <c r="L625" s="10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61"/>
      <c r="Y625" s="61"/>
      <c r="Z625" s="61"/>
      <c r="AA625" s="3"/>
      <c r="AB625" s="3"/>
    </row>
    <row r="626" spans="1:28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106"/>
      <c r="K626" s="88"/>
      <c r="L626" s="10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61"/>
      <c r="Y626" s="61"/>
      <c r="Z626" s="61"/>
      <c r="AA626" s="3"/>
      <c r="AB626" s="3"/>
    </row>
    <row r="627" spans="1:28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106"/>
      <c r="K627" s="88"/>
      <c r="L627" s="10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61"/>
      <c r="Y627" s="61"/>
      <c r="Z627" s="61"/>
      <c r="AA627" s="3"/>
      <c r="AB627" s="3"/>
    </row>
    <row r="628" spans="1:28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106"/>
      <c r="K628" s="88"/>
      <c r="L628" s="10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61"/>
      <c r="Y628" s="61"/>
      <c r="Z628" s="61"/>
      <c r="AA628" s="3"/>
      <c r="AB628" s="3"/>
    </row>
    <row r="629" spans="1:28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106"/>
      <c r="K629" s="88"/>
      <c r="L629" s="10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61"/>
      <c r="Y629" s="61"/>
      <c r="Z629" s="61"/>
      <c r="AA629" s="3"/>
      <c r="AB629" s="3"/>
    </row>
    <row r="630" spans="1:28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106"/>
      <c r="K630" s="88"/>
      <c r="L630" s="10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61"/>
      <c r="Y630" s="61"/>
      <c r="Z630" s="61"/>
      <c r="AA630" s="3"/>
      <c r="AB630" s="3"/>
    </row>
    <row r="631" spans="1:28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106"/>
      <c r="K631" s="88"/>
      <c r="L631" s="10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61"/>
      <c r="Y631" s="61"/>
      <c r="Z631" s="61"/>
      <c r="AA631" s="3"/>
      <c r="AB631" s="3"/>
    </row>
    <row r="632" spans="1:28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106"/>
      <c r="K632" s="88"/>
      <c r="L632" s="10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61"/>
      <c r="Y632" s="61"/>
      <c r="Z632" s="61"/>
      <c r="AA632" s="3"/>
      <c r="AB632" s="3"/>
    </row>
    <row r="633" spans="1:28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106"/>
      <c r="K633" s="88"/>
      <c r="L633" s="10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61"/>
      <c r="Y633" s="61"/>
      <c r="Z633" s="61"/>
      <c r="AA633" s="3"/>
      <c r="AB633" s="3"/>
    </row>
    <row r="634" spans="1:28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106"/>
      <c r="K634" s="88"/>
      <c r="L634" s="10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61"/>
      <c r="Y634" s="61"/>
      <c r="Z634" s="61"/>
      <c r="AA634" s="3"/>
      <c r="AB634" s="3"/>
    </row>
    <row r="635" spans="1:28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106"/>
      <c r="K635" s="88"/>
      <c r="L635" s="10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61"/>
      <c r="Y635" s="61"/>
      <c r="Z635" s="61"/>
      <c r="AA635" s="3"/>
      <c r="AB635" s="3"/>
    </row>
    <row r="636" spans="1:28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106"/>
      <c r="K636" s="88"/>
      <c r="L636" s="10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61"/>
      <c r="Y636" s="61"/>
      <c r="Z636" s="61"/>
      <c r="AA636" s="3"/>
      <c r="AB636" s="3"/>
    </row>
    <row r="637" spans="1:28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106"/>
      <c r="K637" s="88"/>
      <c r="L637" s="10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61"/>
      <c r="Y637" s="61"/>
      <c r="Z637" s="61"/>
      <c r="AA637" s="3"/>
      <c r="AB637" s="3"/>
    </row>
    <row r="638" spans="1:28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106"/>
      <c r="K638" s="88"/>
      <c r="L638" s="10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61"/>
      <c r="Y638" s="61"/>
      <c r="Z638" s="61"/>
      <c r="AA638" s="3"/>
      <c r="AB638" s="3"/>
    </row>
    <row r="639" spans="1:28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106"/>
      <c r="K639" s="88"/>
      <c r="L639" s="10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61"/>
      <c r="Y639" s="61"/>
      <c r="Z639" s="61"/>
      <c r="AA639" s="3"/>
      <c r="AB639" s="3"/>
    </row>
    <row r="640" spans="1:28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106"/>
      <c r="K640" s="88"/>
      <c r="L640" s="10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61"/>
      <c r="Y640" s="61"/>
      <c r="Z640" s="61"/>
      <c r="AA640" s="3"/>
      <c r="AB640" s="3"/>
    </row>
    <row r="641" spans="1:28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106"/>
      <c r="K641" s="88"/>
      <c r="L641" s="10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61"/>
      <c r="Y641" s="61"/>
      <c r="Z641" s="61"/>
      <c r="AA641" s="3"/>
      <c r="AB641" s="3"/>
    </row>
    <row r="642" spans="1:28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106"/>
      <c r="K642" s="88"/>
      <c r="L642" s="10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61"/>
      <c r="Y642" s="61"/>
      <c r="Z642" s="61"/>
      <c r="AA642" s="3"/>
      <c r="AB642" s="3"/>
    </row>
    <row r="643" spans="1:28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106"/>
      <c r="K643" s="88"/>
      <c r="L643" s="10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61"/>
      <c r="Y643" s="61"/>
      <c r="Z643" s="61"/>
      <c r="AA643" s="3"/>
      <c r="AB643" s="3"/>
    </row>
    <row r="644" spans="1:28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106"/>
      <c r="K644" s="88"/>
      <c r="L644" s="10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61"/>
      <c r="Y644" s="61"/>
      <c r="Z644" s="61"/>
      <c r="AA644" s="3"/>
      <c r="AB644" s="3"/>
    </row>
    <row r="645" spans="1:28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106"/>
      <c r="K645" s="88"/>
      <c r="L645" s="10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61"/>
      <c r="Y645" s="61"/>
      <c r="Z645" s="61"/>
      <c r="AA645" s="3"/>
      <c r="AB645" s="3"/>
    </row>
    <row r="646" spans="1:28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106"/>
      <c r="K646" s="88"/>
      <c r="L646" s="10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61"/>
      <c r="Y646" s="61"/>
      <c r="Z646" s="61"/>
      <c r="AA646" s="3"/>
      <c r="AB646" s="3"/>
    </row>
    <row r="647" spans="1:28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106"/>
      <c r="K647" s="88"/>
      <c r="L647" s="10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61"/>
      <c r="Y647" s="61"/>
      <c r="Z647" s="61"/>
      <c r="AA647" s="3"/>
      <c r="AB647" s="3"/>
    </row>
    <row r="648" spans="1:28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106"/>
      <c r="K648" s="88"/>
      <c r="L648" s="10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61"/>
      <c r="Y648" s="61"/>
      <c r="Z648" s="61"/>
      <c r="AA648" s="3"/>
      <c r="AB648" s="3"/>
    </row>
    <row r="649" spans="1:28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106"/>
      <c r="K649" s="88"/>
      <c r="L649" s="10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61"/>
      <c r="Y649" s="61"/>
      <c r="Z649" s="61"/>
      <c r="AA649" s="3"/>
      <c r="AB649" s="3"/>
    </row>
    <row r="650" spans="1:28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106"/>
      <c r="K650" s="88"/>
      <c r="L650" s="10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61"/>
      <c r="Y650" s="61"/>
      <c r="Z650" s="61"/>
      <c r="AA650" s="3"/>
      <c r="AB650" s="3"/>
    </row>
    <row r="651" spans="1:28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106"/>
      <c r="K651" s="88"/>
      <c r="L651" s="10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61"/>
      <c r="Y651" s="61"/>
      <c r="Z651" s="61"/>
      <c r="AA651" s="3"/>
      <c r="AB651" s="3"/>
    </row>
    <row r="652" spans="1:28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106"/>
      <c r="K652" s="88"/>
      <c r="L652" s="10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61"/>
      <c r="Y652" s="61"/>
      <c r="Z652" s="61"/>
      <c r="AA652" s="3"/>
      <c r="AB652" s="3"/>
    </row>
    <row r="653" spans="1:28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106"/>
      <c r="K653" s="88"/>
      <c r="L653" s="10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61"/>
      <c r="Y653" s="61"/>
      <c r="Z653" s="61"/>
      <c r="AA653" s="3"/>
      <c r="AB653" s="3"/>
    </row>
    <row r="654" spans="1:28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106"/>
      <c r="K654" s="88"/>
      <c r="L654" s="10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61"/>
      <c r="Y654" s="61"/>
      <c r="Z654" s="61"/>
      <c r="AA654" s="3"/>
      <c r="AB654" s="3"/>
    </row>
    <row r="655" spans="1:28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106"/>
      <c r="K655" s="88"/>
      <c r="L655" s="10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61"/>
      <c r="Y655" s="61"/>
      <c r="Z655" s="61"/>
      <c r="AA655" s="3"/>
      <c r="AB655" s="3"/>
    </row>
    <row r="656" spans="1:28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106"/>
      <c r="K656" s="88"/>
      <c r="L656" s="10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61"/>
      <c r="Y656" s="61"/>
      <c r="Z656" s="61"/>
      <c r="AA656" s="3"/>
      <c r="AB656" s="3"/>
    </row>
    <row r="657" spans="1:28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106"/>
      <c r="K657" s="88"/>
      <c r="L657" s="10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61"/>
      <c r="Y657" s="61"/>
      <c r="Z657" s="61"/>
      <c r="AA657" s="3"/>
      <c r="AB657" s="3"/>
    </row>
    <row r="658" spans="1:28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106"/>
      <c r="K658" s="88"/>
      <c r="L658" s="10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61"/>
      <c r="Y658" s="61"/>
      <c r="Z658" s="61"/>
      <c r="AA658" s="3"/>
      <c r="AB658" s="3"/>
    </row>
    <row r="659" spans="1:28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106"/>
      <c r="K659" s="88"/>
      <c r="L659" s="10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61"/>
      <c r="Y659" s="61"/>
      <c r="Z659" s="61"/>
      <c r="AA659" s="3"/>
      <c r="AB659" s="3"/>
    </row>
    <row r="660" spans="1:28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106"/>
      <c r="K660" s="88"/>
      <c r="L660" s="10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61"/>
      <c r="Y660" s="61"/>
      <c r="Z660" s="61"/>
      <c r="AA660" s="3"/>
      <c r="AB660" s="3"/>
    </row>
    <row r="661" spans="1:28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106"/>
      <c r="K661" s="88"/>
      <c r="L661" s="10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61"/>
      <c r="Y661" s="61"/>
      <c r="Z661" s="61"/>
      <c r="AA661" s="3"/>
      <c r="AB661" s="3"/>
    </row>
    <row r="662" spans="1:28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106"/>
      <c r="K662" s="88"/>
      <c r="L662" s="10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61"/>
      <c r="Y662" s="61"/>
      <c r="Z662" s="61"/>
      <c r="AA662" s="3"/>
      <c r="AB662" s="3"/>
    </row>
    <row r="663" spans="1:28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106"/>
      <c r="K663" s="88"/>
      <c r="L663" s="10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61"/>
      <c r="Y663" s="61"/>
      <c r="Z663" s="61"/>
      <c r="AA663" s="3"/>
      <c r="AB663" s="3"/>
    </row>
    <row r="664" spans="1:28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106"/>
      <c r="K664" s="88"/>
      <c r="L664" s="10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61"/>
      <c r="Y664" s="61"/>
      <c r="Z664" s="61"/>
      <c r="AA664" s="3"/>
      <c r="AB664" s="3"/>
    </row>
    <row r="665" spans="1:28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106"/>
      <c r="K665" s="88"/>
      <c r="L665" s="10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61"/>
      <c r="Y665" s="61"/>
      <c r="Z665" s="61"/>
      <c r="AA665" s="3"/>
      <c r="AB665" s="3"/>
    </row>
    <row r="666" spans="1:28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106"/>
      <c r="K666" s="88"/>
      <c r="L666" s="10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61"/>
      <c r="Y666" s="61"/>
      <c r="Z666" s="61"/>
      <c r="AA666" s="3"/>
      <c r="AB666" s="3"/>
    </row>
    <row r="667" spans="1:28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106"/>
      <c r="K667" s="88"/>
      <c r="L667" s="10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61"/>
      <c r="Y667" s="61"/>
      <c r="Z667" s="61"/>
      <c r="AA667" s="3"/>
      <c r="AB667" s="3"/>
    </row>
    <row r="668" spans="1:28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106"/>
      <c r="K668" s="88"/>
      <c r="L668" s="10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61"/>
      <c r="Y668" s="61"/>
      <c r="Z668" s="61"/>
      <c r="AA668" s="3"/>
      <c r="AB668" s="3"/>
    </row>
    <row r="669" spans="1:28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106"/>
      <c r="K669" s="88"/>
      <c r="L669" s="10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61"/>
      <c r="Y669" s="61"/>
      <c r="Z669" s="61"/>
      <c r="AA669" s="3"/>
      <c r="AB669" s="3"/>
    </row>
    <row r="670" spans="1:28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106"/>
      <c r="K670" s="88"/>
      <c r="L670" s="10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61"/>
      <c r="Y670" s="61"/>
      <c r="Z670" s="61"/>
      <c r="AA670" s="3"/>
      <c r="AB670" s="3"/>
    </row>
    <row r="671" spans="1:28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106"/>
      <c r="K671" s="88"/>
      <c r="L671" s="10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61"/>
      <c r="Y671" s="61"/>
      <c r="Z671" s="61"/>
      <c r="AA671" s="3"/>
      <c r="AB671" s="3"/>
    </row>
    <row r="672" spans="1:28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106"/>
      <c r="K672" s="88"/>
      <c r="L672" s="10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61"/>
      <c r="Y672" s="61"/>
      <c r="Z672" s="61"/>
      <c r="AA672" s="3"/>
      <c r="AB672" s="3"/>
    </row>
    <row r="673" spans="1:28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106"/>
      <c r="K673" s="88"/>
      <c r="L673" s="10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61"/>
      <c r="Y673" s="61"/>
      <c r="Z673" s="61"/>
      <c r="AA673" s="3"/>
      <c r="AB673" s="3"/>
    </row>
    <row r="674" spans="1:28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106"/>
      <c r="K674" s="88"/>
      <c r="L674" s="10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61"/>
      <c r="Y674" s="61"/>
      <c r="Z674" s="61"/>
      <c r="AA674" s="3"/>
      <c r="AB674" s="3"/>
    </row>
    <row r="675" spans="1:28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106"/>
      <c r="K675" s="88"/>
      <c r="L675" s="10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61"/>
      <c r="Y675" s="61"/>
      <c r="Z675" s="61"/>
      <c r="AA675" s="3"/>
      <c r="AB675" s="3"/>
    </row>
    <row r="676" spans="1:28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106"/>
      <c r="K676" s="88"/>
      <c r="L676" s="10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61"/>
      <c r="Y676" s="61"/>
      <c r="Z676" s="61"/>
      <c r="AA676" s="3"/>
      <c r="AB676" s="3"/>
    </row>
    <row r="677" spans="1:28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106"/>
      <c r="K677" s="88"/>
      <c r="L677" s="10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61"/>
      <c r="Y677" s="61"/>
      <c r="Z677" s="61"/>
      <c r="AA677" s="3"/>
      <c r="AB677" s="3"/>
    </row>
    <row r="678" spans="1:28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106"/>
      <c r="K678" s="88"/>
      <c r="L678" s="10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61"/>
      <c r="Y678" s="61"/>
      <c r="Z678" s="61"/>
      <c r="AA678" s="3"/>
      <c r="AB678" s="3"/>
    </row>
    <row r="679" spans="1:28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106"/>
      <c r="K679" s="88"/>
      <c r="L679" s="10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61"/>
      <c r="Y679" s="61"/>
      <c r="Z679" s="61"/>
      <c r="AA679" s="3"/>
      <c r="AB679" s="3"/>
    </row>
    <row r="680" spans="1:28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106"/>
      <c r="K680" s="88"/>
      <c r="L680" s="10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61"/>
      <c r="Y680" s="61"/>
      <c r="Z680" s="61"/>
      <c r="AA680" s="3"/>
      <c r="AB680" s="3"/>
    </row>
    <row r="681" spans="1:28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106"/>
      <c r="K681" s="88"/>
      <c r="L681" s="10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61"/>
      <c r="Y681" s="61"/>
      <c r="Z681" s="61"/>
      <c r="AA681" s="3"/>
      <c r="AB681" s="3"/>
    </row>
    <row r="682" spans="1:28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106"/>
      <c r="K682" s="88"/>
      <c r="L682" s="10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61"/>
      <c r="Y682" s="61"/>
      <c r="Z682" s="61"/>
      <c r="AA682" s="3"/>
      <c r="AB682" s="3"/>
    </row>
    <row r="683" spans="1:28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106"/>
      <c r="K683" s="88"/>
      <c r="L683" s="10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61"/>
      <c r="Y683" s="61"/>
      <c r="Z683" s="61"/>
      <c r="AA683" s="3"/>
      <c r="AB683" s="3"/>
    </row>
    <row r="684" spans="1:28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106"/>
      <c r="K684" s="88"/>
      <c r="L684" s="10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61"/>
      <c r="Y684" s="61"/>
      <c r="Z684" s="61"/>
      <c r="AA684" s="3"/>
      <c r="AB684" s="3"/>
    </row>
    <row r="685" spans="1:28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106"/>
      <c r="K685" s="88"/>
      <c r="L685" s="10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61"/>
      <c r="Y685" s="61"/>
      <c r="Z685" s="61"/>
      <c r="AA685" s="3"/>
      <c r="AB685" s="3"/>
    </row>
    <row r="686" spans="1:28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106"/>
      <c r="K686" s="88"/>
      <c r="L686" s="10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61"/>
      <c r="Y686" s="61"/>
      <c r="Z686" s="61"/>
      <c r="AA686" s="3"/>
      <c r="AB686" s="3"/>
    </row>
    <row r="687" spans="1:28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106"/>
      <c r="K687" s="88"/>
      <c r="L687" s="10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61"/>
      <c r="Y687" s="61"/>
      <c r="Z687" s="61"/>
      <c r="AA687" s="3"/>
      <c r="AB687" s="3"/>
    </row>
    <row r="688" spans="1:28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106"/>
      <c r="K688" s="88"/>
      <c r="L688" s="10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61"/>
      <c r="Y688" s="61"/>
      <c r="Z688" s="61"/>
      <c r="AA688" s="3"/>
      <c r="AB688" s="3"/>
    </row>
    <row r="689" spans="1:28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106"/>
      <c r="K689" s="88"/>
      <c r="L689" s="10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61"/>
      <c r="Y689" s="61"/>
      <c r="Z689" s="61"/>
      <c r="AA689" s="3"/>
      <c r="AB689" s="3"/>
    </row>
    <row r="690" spans="1:28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106"/>
      <c r="K690" s="88"/>
      <c r="L690" s="10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61"/>
      <c r="Y690" s="61"/>
      <c r="Z690" s="61"/>
      <c r="AA690" s="3"/>
      <c r="AB690" s="3"/>
    </row>
    <row r="691" spans="1:28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106"/>
      <c r="K691" s="88"/>
      <c r="L691" s="10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61"/>
      <c r="Y691" s="61"/>
      <c r="Z691" s="61"/>
      <c r="AA691" s="3"/>
      <c r="AB691" s="3"/>
    </row>
    <row r="692" spans="1:28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106"/>
      <c r="K692" s="88"/>
      <c r="L692" s="10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61"/>
      <c r="Y692" s="61"/>
      <c r="Z692" s="61"/>
      <c r="AA692" s="3"/>
      <c r="AB692" s="3"/>
    </row>
    <row r="693" spans="1:28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106"/>
      <c r="K693" s="88"/>
      <c r="L693" s="10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61"/>
      <c r="Y693" s="61"/>
      <c r="Z693" s="61"/>
      <c r="AA693" s="3"/>
      <c r="AB693" s="3"/>
    </row>
    <row r="694" spans="1:28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106"/>
      <c r="K694" s="88"/>
      <c r="L694" s="10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61"/>
      <c r="Y694" s="61"/>
      <c r="Z694" s="61"/>
      <c r="AA694" s="3"/>
      <c r="AB694" s="3"/>
    </row>
    <row r="695" spans="1:28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106"/>
      <c r="K695" s="88"/>
      <c r="L695" s="10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61"/>
      <c r="Y695" s="61"/>
      <c r="Z695" s="61"/>
      <c r="AA695" s="3"/>
      <c r="AB695" s="3"/>
    </row>
    <row r="696" spans="1:28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106"/>
      <c r="K696" s="88"/>
      <c r="L696" s="10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61"/>
      <c r="Y696" s="61"/>
      <c r="Z696" s="61"/>
      <c r="AA696" s="3"/>
      <c r="AB696" s="3"/>
    </row>
    <row r="697" spans="1:28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106"/>
      <c r="K697" s="88"/>
      <c r="L697" s="10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61"/>
      <c r="Y697" s="61"/>
      <c r="Z697" s="61"/>
      <c r="AA697" s="3"/>
      <c r="AB697" s="3"/>
    </row>
    <row r="698" spans="1:28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106"/>
      <c r="K698" s="88"/>
      <c r="L698" s="10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61"/>
      <c r="Y698" s="61"/>
      <c r="Z698" s="61"/>
      <c r="AA698" s="3"/>
      <c r="AB698" s="3"/>
    </row>
    <row r="699" spans="1:28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106"/>
      <c r="K699" s="88"/>
      <c r="L699" s="10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61"/>
      <c r="Y699" s="61"/>
      <c r="Z699" s="61"/>
      <c r="AA699" s="3"/>
      <c r="AB699" s="3"/>
    </row>
    <row r="700" spans="1:28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106"/>
      <c r="K700" s="88"/>
      <c r="L700" s="10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61"/>
      <c r="Y700" s="61"/>
      <c r="Z700" s="61"/>
      <c r="AA700" s="3"/>
      <c r="AB700" s="3"/>
    </row>
    <row r="701" spans="1:28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106"/>
      <c r="K701" s="88"/>
      <c r="L701" s="10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61"/>
      <c r="Y701" s="61"/>
      <c r="Z701" s="61"/>
      <c r="AA701" s="3"/>
      <c r="AB701" s="3"/>
    </row>
    <row r="702" spans="1:28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106"/>
      <c r="K702" s="88"/>
      <c r="L702" s="10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61"/>
      <c r="Y702" s="61"/>
      <c r="Z702" s="61"/>
      <c r="AA702" s="3"/>
      <c r="AB702" s="3"/>
    </row>
    <row r="703" spans="1:28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106"/>
      <c r="K703" s="88"/>
      <c r="L703" s="10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61"/>
      <c r="Y703" s="61"/>
      <c r="Z703" s="61"/>
      <c r="AA703" s="3"/>
      <c r="AB703" s="3"/>
    </row>
    <row r="704" spans="1:28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106"/>
      <c r="K704" s="88"/>
      <c r="L704" s="10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61"/>
      <c r="Y704" s="61"/>
      <c r="Z704" s="61"/>
      <c r="AA704" s="3"/>
      <c r="AB704" s="3"/>
    </row>
    <row r="705" spans="1:28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106"/>
      <c r="K705" s="88"/>
      <c r="L705" s="10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61"/>
      <c r="Y705" s="61"/>
      <c r="Z705" s="61"/>
      <c r="AA705" s="3"/>
      <c r="AB705" s="3"/>
    </row>
    <row r="706" spans="1:28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106"/>
      <c r="K706" s="88"/>
      <c r="L706" s="10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61"/>
      <c r="Y706" s="61"/>
      <c r="Z706" s="61"/>
      <c r="AA706" s="3"/>
      <c r="AB706" s="3"/>
    </row>
    <row r="707" spans="1:28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106"/>
      <c r="K707" s="88"/>
      <c r="L707" s="10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61"/>
      <c r="Y707" s="61"/>
      <c r="Z707" s="61"/>
      <c r="AA707" s="3"/>
      <c r="AB707" s="3"/>
    </row>
    <row r="708" spans="1:28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106"/>
      <c r="K708" s="88"/>
      <c r="L708" s="10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61"/>
      <c r="Y708" s="61"/>
      <c r="Z708" s="61"/>
      <c r="AA708" s="3"/>
      <c r="AB708" s="3"/>
    </row>
    <row r="709" spans="1:28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106"/>
      <c r="K709" s="88"/>
      <c r="L709" s="10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61"/>
      <c r="Y709" s="61"/>
      <c r="Z709" s="61"/>
      <c r="AA709" s="3"/>
      <c r="AB709" s="3"/>
    </row>
    <row r="710" spans="1:28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106"/>
      <c r="K710" s="88"/>
      <c r="L710" s="10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61"/>
      <c r="Y710" s="61"/>
      <c r="Z710" s="61"/>
      <c r="AA710" s="3"/>
      <c r="AB710" s="3"/>
    </row>
    <row r="711" spans="1:28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106"/>
      <c r="K711" s="88"/>
      <c r="L711" s="10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61"/>
      <c r="Y711" s="61"/>
      <c r="Z711" s="61"/>
      <c r="AA711" s="3"/>
      <c r="AB711" s="3"/>
    </row>
    <row r="712" spans="1:28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106"/>
      <c r="K712" s="88"/>
      <c r="L712" s="10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61"/>
      <c r="Y712" s="61"/>
      <c r="Z712" s="61"/>
      <c r="AA712" s="3"/>
      <c r="AB712" s="3"/>
    </row>
    <row r="713" spans="1:28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106"/>
      <c r="K713" s="88"/>
      <c r="L713" s="10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61"/>
      <c r="Y713" s="61"/>
      <c r="Z713" s="61"/>
      <c r="AA713" s="3"/>
      <c r="AB713" s="3"/>
    </row>
    <row r="714" spans="1:28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106"/>
      <c r="K714" s="88"/>
      <c r="L714" s="10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61"/>
      <c r="Y714" s="61"/>
      <c r="Z714" s="61"/>
      <c r="AA714" s="3"/>
      <c r="AB714" s="3"/>
    </row>
    <row r="715" spans="1:28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106"/>
      <c r="K715" s="88"/>
      <c r="L715" s="10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61"/>
      <c r="Y715" s="61"/>
      <c r="Z715" s="61"/>
      <c r="AA715" s="3"/>
      <c r="AB715" s="3"/>
    </row>
    <row r="716" spans="1:28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106"/>
      <c r="K716" s="88"/>
      <c r="L716" s="10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61"/>
      <c r="Y716" s="61"/>
      <c r="Z716" s="61"/>
      <c r="AA716" s="3"/>
      <c r="AB716" s="3"/>
    </row>
    <row r="717" spans="1:28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106"/>
      <c r="K717" s="88"/>
      <c r="L717" s="10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61"/>
      <c r="Y717" s="61"/>
      <c r="Z717" s="61"/>
      <c r="AA717" s="3"/>
      <c r="AB717" s="3"/>
    </row>
    <row r="718" spans="1:28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106"/>
      <c r="K718" s="88"/>
      <c r="L718" s="10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61"/>
      <c r="Y718" s="61"/>
      <c r="Z718" s="61"/>
      <c r="AA718" s="3"/>
      <c r="AB718" s="3"/>
    </row>
    <row r="719" spans="1:28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106"/>
      <c r="K719" s="88"/>
      <c r="L719" s="10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61"/>
      <c r="Y719" s="61"/>
      <c r="Z719" s="61"/>
      <c r="AA719" s="3"/>
      <c r="AB719" s="3"/>
    </row>
    <row r="720" spans="1:28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106"/>
      <c r="K720" s="88"/>
      <c r="L720" s="10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61"/>
      <c r="Y720" s="61"/>
      <c r="Z720" s="61"/>
      <c r="AA720" s="3"/>
      <c r="AB720" s="3"/>
    </row>
    <row r="721" spans="1:28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106"/>
      <c r="K721" s="88"/>
      <c r="L721" s="10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61"/>
      <c r="Y721" s="61"/>
      <c r="Z721" s="61"/>
      <c r="AA721" s="3"/>
      <c r="AB721" s="3"/>
    </row>
    <row r="722" spans="1:28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106"/>
      <c r="K722" s="88"/>
      <c r="L722" s="10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61"/>
      <c r="Y722" s="61"/>
      <c r="Z722" s="61"/>
      <c r="AA722" s="3"/>
      <c r="AB722" s="3"/>
    </row>
    <row r="723" spans="1:28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106"/>
      <c r="K723" s="88"/>
      <c r="L723" s="10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61"/>
      <c r="Y723" s="61"/>
      <c r="Z723" s="61"/>
      <c r="AA723" s="3"/>
      <c r="AB723" s="3"/>
    </row>
    <row r="724" spans="1:28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106"/>
      <c r="K724" s="88"/>
      <c r="L724" s="10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61"/>
      <c r="Y724" s="61"/>
      <c r="Z724" s="61"/>
      <c r="AA724" s="3"/>
      <c r="AB724" s="3"/>
    </row>
    <row r="725" spans="1:28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106"/>
      <c r="K725" s="88"/>
      <c r="L725" s="10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61"/>
      <c r="Y725" s="61"/>
      <c r="Z725" s="61"/>
      <c r="AA725" s="3"/>
      <c r="AB725" s="3"/>
    </row>
    <row r="726" spans="1:28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106"/>
      <c r="K726" s="88"/>
      <c r="L726" s="10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61"/>
      <c r="Y726" s="61"/>
      <c r="Z726" s="61"/>
      <c r="AA726" s="3"/>
      <c r="AB726" s="3"/>
    </row>
    <row r="727" spans="1:28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106"/>
      <c r="K727" s="88"/>
      <c r="L727" s="10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61"/>
      <c r="Y727" s="61"/>
      <c r="Z727" s="61"/>
      <c r="AA727" s="3"/>
      <c r="AB727" s="3"/>
    </row>
    <row r="728" spans="1:28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106"/>
      <c r="K728" s="88"/>
      <c r="L728" s="10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61"/>
      <c r="Y728" s="61"/>
      <c r="Z728" s="61"/>
      <c r="AA728" s="3"/>
      <c r="AB728" s="3"/>
    </row>
    <row r="729" spans="1:28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106"/>
      <c r="K729" s="88"/>
      <c r="L729" s="10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61"/>
      <c r="Y729" s="61"/>
      <c r="Z729" s="61"/>
      <c r="AA729" s="3"/>
      <c r="AB729" s="3"/>
    </row>
    <row r="730" spans="1:28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106"/>
      <c r="K730" s="88"/>
      <c r="L730" s="10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61"/>
      <c r="Y730" s="61"/>
      <c r="Z730" s="61"/>
      <c r="AA730" s="3"/>
      <c r="AB730" s="3"/>
    </row>
    <row r="731" spans="1:28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106"/>
      <c r="K731" s="88"/>
      <c r="L731" s="10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61"/>
      <c r="Y731" s="61"/>
      <c r="Z731" s="61"/>
      <c r="AA731" s="3"/>
      <c r="AB731" s="3"/>
    </row>
    <row r="732" spans="1:28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106"/>
      <c r="K732" s="88"/>
      <c r="L732" s="10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61"/>
      <c r="Y732" s="61"/>
      <c r="Z732" s="61"/>
      <c r="AA732" s="3"/>
      <c r="AB732" s="3"/>
    </row>
    <row r="733" spans="1:28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106"/>
      <c r="K733" s="88"/>
      <c r="L733" s="10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61"/>
      <c r="Y733" s="61"/>
      <c r="Z733" s="61"/>
      <c r="AA733" s="3"/>
      <c r="AB733" s="3"/>
    </row>
    <row r="734" spans="1:28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106"/>
      <c r="K734" s="88"/>
      <c r="L734" s="10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61"/>
      <c r="Y734" s="61"/>
      <c r="Z734" s="61"/>
      <c r="AA734" s="3"/>
      <c r="AB734" s="3"/>
    </row>
    <row r="735" spans="1:28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106"/>
      <c r="K735" s="88"/>
      <c r="L735" s="10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61"/>
      <c r="Y735" s="61"/>
      <c r="Z735" s="61"/>
      <c r="AA735" s="3"/>
      <c r="AB735" s="3"/>
    </row>
    <row r="736" spans="1:28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106"/>
      <c r="K736" s="88"/>
      <c r="L736" s="10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61"/>
      <c r="Y736" s="61"/>
      <c r="Z736" s="61"/>
      <c r="AA736" s="3"/>
      <c r="AB736" s="3"/>
    </row>
    <row r="737" spans="1:28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106"/>
      <c r="K737" s="88"/>
      <c r="L737" s="10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61"/>
      <c r="Y737" s="61"/>
      <c r="Z737" s="61"/>
      <c r="AA737" s="3"/>
      <c r="AB737" s="3"/>
    </row>
    <row r="738" spans="1:28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106"/>
      <c r="K738" s="88"/>
      <c r="L738" s="10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61"/>
      <c r="Y738" s="61"/>
      <c r="Z738" s="61"/>
      <c r="AA738" s="3"/>
      <c r="AB738" s="3"/>
    </row>
    <row r="739" spans="1:28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106"/>
      <c r="K739" s="88"/>
      <c r="L739" s="10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61"/>
      <c r="Y739" s="61"/>
      <c r="Z739" s="61"/>
      <c r="AA739" s="3"/>
      <c r="AB739" s="3"/>
    </row>
    <row r="740" spans="1:28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106"/>
      <c r="K740" s="88"/>
      <c r="L740" s="10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61"/>
      <c r="Y740" s="61"/>
      <c r="Z740" s="61"/>
      <c r="AA740" s="3"/>
      <c r="AB740" s="3"/>
    </row>
    <row r="741" spans="1:28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106"/>
      <c r="K741" s="88"/>
      <c r="L741" s="10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61"/>
      <c r="Y741" s="61"/>
      <c r="Z741" s="61"/>
      <c r="AA741" s="3"/>
      <c r="AB741" s="3"/>
    </row>
    <row r="742" spans="1:28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106"/>
      <c r="K742" s="88"/>
      <c r="L742" s="10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61"/>
      <c r="Y742" s="61"/>
      <c r="Z742" s="61"/>
      <c r="AA742" s="3"/>
      <c r="AB742" s="3"/>
    </row>
    <row r="743" spans="1:28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106"/>
      <c r="K743" s="88"/>
      <c r="L743" s="10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61"/>
      <c r="Y743" s="61"/>
      <c r="Z743" s="61"/>
      <c r="AA743" s="3"/>
      <c r="AB743" s="3"/>
    </row>
    <row r="744" spans="1:28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106"/>
      <c r="K744" s="88"/>
      <c r="L744" s="10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61"/>
      <c r="Y744" s="61"/>
      <c r="Z744" s="61"/>
      <c r="AA744" s="3"/>
      <c r="AB744" s="3"/>
    </row>
    <row r="745" spans="1:28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106"/>
      <c r="K745" s="88"/>
      <c r="L745" s="10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61"/>
      <c r="Y745" s="61"/>
      <c r="Z745" s="61"/>
      <c r="AA745" s="3"/>
      <c r="AB745" s="3"/>
    </row>
    <row r="746" spans="1:28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106"/>
      <c r="K746" s="88"/>
      <c r="L746" s="10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61"/>
      <c r="Y746" s="61"/>
      <c r="Z746" s="61"/>
      <c r="AA746" s="3"/>
      <c r="AB746" s="3"/>
    </row>
    <row r="747" spans="1:28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106"/>
      <c r="K747" s="88"/>
      <c r="L747" s="10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61"/>
      <c r="Y747" s="61"/>
      <c r="Z747" s="61"/>
      <c r="AA747" s="3"/>
      <c r="AB747" s="3"/>
    </row>
    <row r="748" spans="1:28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106"/>
      <c r="K748" s="88"/>
      <c r="L748" s="10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61"/>
      <c r="Y748" s="61"/>
      <c r="Z748" s="61"/>
      <c r="AA748" s="3"/>
      <c r="AB748" s="3"/>
    </row>
    <row r="749" spans="1:28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106"/>
      <c r="K749" s="88"/>
      <c r="L749" s="10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61"/>
      <c r="Y749" s="61"/>
      <c r="Z749" s="61"/>
      <c r="AA749" s="3"/>
      <c r="AB749" s="3"/>
    </row>
    <row r="750" spans="1:28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106"/>
      <c r="K750" s="88"/>
      <c r="L750" s="10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61"/>
      <c r="Y750" s="61"/>
      <c r="Z750" s="61"/>
      <c r="AA750" s="3"/>
      <c r="AB750" s="3"/>
    </row>
    <row r="751" spans="1:28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106"/>
      <c r="K751" s="88"/>
      <c r="L751" s="10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61"/>
      <c r="Y751" s="61"/>
      <c r="Z751" s="61"/>
      <c r="AA751" s="3"/>
      <c r="AB751" s="3"/>
    </row>
    <row r="752" spans="1:28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106"/>
      <c r="K752" s="88"/>
      <c r="L752" s="10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61"/>
      <c r="Y752" s="61"/>
      <c r="Z752" s="61"/>
      <c r="AA752" s="3"/>
      <c r="AB752" s="3"/>
    </row>
    <row r="753" spans="1:28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106"/>
      <c r="K753" s="88"/>
      <c r="L753" s="10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61"/>
      <c r="Y753" s="61"/>
      <c r="Z753" s="61"/>
      <c r="AA753" s="3"/>
      <c r="AB753" s="3"/>
    </row>
    <row r="754" spans="1:28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106"/>
      <c r="K754" s="88"/>
      <c r="L754" s="10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61"/>
      <c r="Y754" s="61"/>
      <c r="Z754" s="61"/>
      <c r="AA754" s="3"/>
      <c r="AB754" s="3"/>
    </row>
    <row r="755" spans="1:28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106"/>
      <c r="K755" s="88"/>
      <c r="L755" s="10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61"/>
      <c r="Y755" s="61"/>
      <c r="Z755" s="61"/>
      <c r="AA755" s="3"/>
      <c r="AB755" s="3"/>
    </row>
    <row r="756" spans="1:28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106"/>
      <c r="K756" s="88"/>
      <c r="L756" s="10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61"/>
      <c r="Y756" s="61"/>
      <c r="Z756" s="61"/>
      <c r="AA756" s="3"/>
      <c r="AB756" s="3"/>
    </row>
    <row r="757" spans="1:28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106"/>
      <c r="K757" s="88"/>
      <c r="L757" s="10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61"/>
      <c r="Y757" s="61"/>
      <c r="Z757" s="61"/>
      <c r="AA757" s="3"/>
      <c r="AB757" s="3"/>
    </row>
    <row r="758" spans="1:28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106"/>
      <c r="K758" s="88"/>
      <c r="L758" s="10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61"/>
      <c r="Y758" s="61"/>
      <c r="Z758" s="61"/>
      <c r="AA758" s="3"/>
      <c r="AB758" s="3"/>
    </row>
    <row r="759" spans="1:28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106"/>
      <c r="K759" s="88"/>
      <c r="L759" s="10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61"/>
      <c r="Y759" s="61"/>
      <c r="Z759" s="61"/>
      <c r="AA759" s="3"/>
      <c r="AB759" s="3"/>
    </row>
    <row r="760" spans="1:28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106"/>
      <c r="K760" s="88"/>
      <c r="L760" s="10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61"/>
      <c r="Y760" s="61"/>
      <c r="Z760" s="61"/>
      <c r="AA760" s="3"/>
      <c r="AB760" s="3"/>
    </row>
    <row r="761" spans="1:28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106"/>
      <c r="K761" s="88"/>
      <c r="L761" s="10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61"/>
      <c r="Y761" s="61"/>
      <c r="Z761" s="61"/>
      <c r="AA761" s="3"/>
      <c r="AB761" s="3"/>
    </row>
    <row r="762" spans="1:28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106"/>
      <c r="K762" s="88"/>
      <c r="L762" s="10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61"/>
      <c r="Y762" s="61"/>
      <c r="Z762" s="61"/>
      <c r="AA762" s="3"/>
      <c r="AB762" s="3"/>
    </row>
    <row r="763" spans="1:28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106"/>
      <c r="K763" s="88"/>
      <c r="L763" s="10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61"/>
      <c r="Y763" s="61"/>
      <c r="Z763" s="61"/>
      <c r="AA763" s="3"/>
      <c r="AB763" s="3"/>
    </row>
    <row r="764" spans="1:28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106"/>
      <c r="K764" s="88"/>
      <c r="L764" s="10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61"/>
      <c r="Y764" s="61"/>
      <c r="Z764" s="61"/>
      <c r="AA764" s="3"/>
      <c r="AB764" s="3"/>
    </row>
    <row r="765" spans="1:28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106"/>
      <c r="K765" s="88"/>
      <c r="L765" s="10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61"/>
      <c r="Y765" s="61"/>
      <c r="Z765" s="61"/>
      <c r="AA765" s="3"/>
      <c r="AB765" s="3"/>
    </row>
    <row r="766" spans="1:28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106"/>
      <c r="K766" s="88"/>
      <c r="L766" s="10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61"/>
      <c r="Y766" s="61"/>
      <c r="Z766" s="61"/>
      <c r="AA766" s="3"/>
      <c r="AB766" s="3"/>
    </row>
    <row r="767" spans="1:28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106"/>
      <c r="K767" s="88"/>
      <c r="L767" s="10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61"/>
      <c r="Y767" s="61"/>
      <c r="Z767" s="61"/>
      <c r="AA767" s="3"/>
      <c r="AB767" s="3"/>
    </row>
    <row r="768" spans="1:28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106"/>
      <c r="K768" s="88"/>
      <c r="L768" s="10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61"/>
      <c r="Y768" s="61"/>
      <c r="Z768" s="61"/>
      <c r="AA768" s="3"/>
      <c r="AB768" s="3"/>
    </row>
    <row r="769" spans="1:28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106"/>
      <c r="K769" s="88"/>
      <c r="L769" s="10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61"/>
      <c r="Y769" s="61"/>
      <c r="Z769" s="61"/>
      <c r="AA769" s="3"/>
      <c r="AB769" s="3"/>
    </row>
    <row r="770" spans="1:28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106"/>
      <c r="K770" s="88"/>
      <c r="L770" s="10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61"/>
      <c r="Y770" s="61"/>
      <c r="Z770" s="61"/>
      <c r="AA770" s="3"/>
      <c r="AB770" s="3"/>
    </row>
    <row r="771" spans="1:28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106"/>
      <c r="K771" s="88"/>
      <c r="L771" s="10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61"/>
      <c r="Y771" s="61"/>
      <c r="Z771" s="61"/>
      <c r="AA771" s="3"/>
      <c r="AB771" s="3"/>
    </row>
    <row r="772" spans="1:28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106"/>
      <c r="K772" s="88"/>
      <c r="L772" s="10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61"/>
      <c r="Y772" s="61"/>
      <c r="Z772" s="61"/>
      <c r="AA772" s="3"/>
      <c r="AB772" s="3"/>
    </row>
    <row r="773" spans="1:28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106"/>
      <c r="K773" s="88"/>
      <c r="L773" s="10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61"/>
      <c r="Y773" s="61"/>
      <c r="Z773" s="61"/>
      <c r="AA773" s="3"/>
      <c r="AB773" s="3"/>
    </row>
    <row r="774" spans="1:28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106"/>
      <c r="K774" s="88"/>
      <c r="L774" s="10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61"/>
      <c r="Y774" s="61"/>
      <c r="Z774" s="61"/>
      <c r="AA774" s="3"/>
      <c r="AB774" s="3"/>
    </row>
    <row r="775" spans="1:28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106"/>
      <c r="K775" s="88"/>
      <c r="L775" s="10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61"/>
      <c r="Y775" s="61"/>
      <c r="Z775" s="61"/>
      <c r="AA775" s="3"/>
      <c r="AB775" s="3"/>
    </row>
    <row r="776" spans="1:28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106"/>
      <c r="K776" s="88"/>
      <c r="L776" s="10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61"/>
      <c r="Y776" s="61"/>
      <c r="Z776" s="61"/>
      <c r="AA776" s="3"/>
      <c r="AB776" s="3"/>
    </row>
    <row r="777" spans="1:28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106"/>
      <c r="K777" s="88"/>
      <c r="L777" s="10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61"/>
      <c r="Y777" s="61"/>
      <c r="Z777" s="61"/>
      <c r="AA777" s="3"/>
      <c r="AB777" s="3"/>
    </row>
    <row r="778" spans="1:28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106"/>
      <c r="K778" s="88"/>
      <c r="L778" s="10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61"/>
      <c r="Y778" s="61"/>
      <c r="Z778" s="61"/>
      <c r="AA778" s="3"/>
      <c r="AB778" s="3"/>
    </row>
    <row r="779" spans="1:28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106"/>
      <c r="K779" s="88"/>
      <c r="L779" s="10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61"/>
      <c r="Y779" s="61"/>
      <c r="Z779" s="61"/>
      <c r="AA779" s="3"/>
      <c r="AB779" s="3"/>
    </row>
    <row r="780" spans="1:28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106"/>
      <c r="K780" s="88"/>
      <c r="L780" s="10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61"/>
      <c r="Y780" s="61"/>
      <c r="Z780" s="61"/>
      <c r="AA780" s="3"/>
      <c r="AB780" s="3"/>
    </row>
    <row r="781" spans="1:28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106"/>
      <c r="K781" s="88"/>
      <c r="L781" s="10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61"/>
      <c r="Y781" s="61"/>
      <c r="Z781" s="61"/>
      <c r="AA781" s="3"/>
      <c r="AB781" s="3"/>
    </row>
    <row r="782" spans="1:28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106"/>
      <c r="K782" s="88"/>
      <c r="L782" s="10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61"/>
      <c r="Y782" s="61"/>
      <c r="Z782" s="61"/>
      <c r="AA782" s="3"/>
      <c r="AB782" s="3"/>
    </row>
    <row r="783" spans="1:28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106"/>
      <c r="K783" s="88"/>
      <c r="L783" s="10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61"/>
      <c r="Y783" s="61"/>
      <c r="Z783" s="61"/>
      <c r="AA783" s="3"/>
      <c r="AB783" s="3"/>
    </row>
    <row r="784" spans="1:28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106"/>
      <c r="K784" s="88"/>
      <c r="L784" s="10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61"/>
      <c r="Y784" s="61"/>
      <c r="Z784" s="61"/>
      <c r="AA784" s="3"/>
      <c r="AB784" s="3"/>
    </row>
    <row r="785" spans="1:28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106"/>
      <c r="K785" s="88"/>
      <c r="L785" s="10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61"/>
      <c r="Y785" s="61"/>
      <c r="Z785" s="61"/>
      <c r="AA785" s="3"/>
      <c r="AB785" s="3"/>
    </row>
    <row r="786" spans="1:28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106"/>
      <c r="K786" s="88"/>
      <c r="L786" s="10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61"/>
      <c r="Y786" s="61"/>
      <c r="Z786" s="61"/>
      <c r="AA786" s="3"/>
      <c r="AB786" s="3"/>
    </row>
    <row r="787" spans="1:28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106"/>
      <c r="K787" s="88"/>
      <c r="L787" s="10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61"/>
      <c r="Y787" s="61"/>
      <c r="Z787" s="61"/>
      <c r="AA787" s="3"/>
      <c r="AB787" s="3"/>
    </row>
    <row r="788" spans="1:28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106"/>
      <c r="K788" s="88"/>
      <c r="L788" s="10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61"/>
      <c r="Y788" s="61"/>
      <c r="Z788" s="61"/>
      <c r="AA788" s="3"/>
      <c r="AB788" s="3"/>
    </row>
    <row r="789" spans="1:28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106"/>
      <c r="K789" s="88"/>
      <c r="L789" s="10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61"/>
      <c r="Y789" s="61"/>
      <c r="Z789" s="61"/>
      <c r="AA789" s="3"/>
      <c r="AB789" s="3"/>
    </row>
    <row r="790" spans="1:28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106"/>
      <c r="K790" s="88"/>
      <c r="L790" s="10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61"/>
      <c r="Y790" s="61"/>
      <c r="Z790" s="61"/>
      <c r="AA790" s="3"/>
      <c r="AB790" s="3"/>
    </row>
    <row r="791" spans="1:28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106"/>
      <c r="K791" s="88"/>
      <c r="L791" s="10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61"/>
      <c r="Y791" s="61"/>
      <c r="Z791" s="61"/>
      <c r="AA791" s="3"/>
      <c r="AB791" s="3"/>
    </row>
    <row r="792" spans="1:28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106"/>
      <c r="K792" s="88"/>
      <c r="L792" s="10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61"/>
      <c r="Y792" s="61"/>
      <c r="Z792" s="61"/>
      <c r="AA792" s="3"/>
      <c r="AB792" s="3"/>
    </row>
    <row r="793" spans="1:28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106"/>
      <c r="K793" s="88"/>
      <c r="L793" s="10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61"/>
      <c r="Y793" s="61"/>
      <c r="Z793" s="61"/>
      <c r="AA793" s="3"/>
      <c r="AB793" s="3"/>
    </row>
    <row r="794" spans="1:28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106"/>
      <c r="K794" s="88"/>
      <c r="L794" s="10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61"/>
      <c r="Y794" s="61"/>
      <c r="Z794" s="61"/>
      <c r="AA794" s="3"/>
      <c r="AB794" s="3"/>
    </row>
    <row r="795" spans="1:28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106"/>
      <c r="K795" s="88"/>
      <c r="L795" s="10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61"/>
      <c r="Y795" s="61"/>
      <c r="Z795" s="61"/>
      <c r="AA795" s="3"/>
      <c r="AB795" s="3"/>
    </row>
    <row r="796" spans="1:28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106"/>
      <c r="K796" s="88"/>
      <c r="L796" s="10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61"/>
      <c r="Y796" s="61"/>
      <c r="Z796" s="61"/>
      <c r="AA796" s="3"/>
      <c r="AB796" s="3"/>
    </row>
    <row r="797" spans="1:28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106"/>
      <c r="K797" s="88"/>
      <c r="L797" s="10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61"/>
      <c r="Y797" s="61"/>
      <c r="Z797" s="61"/>
      <c r="AA797" s="3"/>
      <c r="AB797" s="3"/>
    </row>
    <row r="798" spans="1:28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106"/>
      <c r="K798" s="88"/>
      <c r="L798" s="10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61"/>
      <c r="Y798" s="61"/>
      <c r="Z798" s="61"/>
      <c r="AA798" s="3"/>
      <c r="AB798" s="3"/>
    </row>
    <row r="799" spans="1:28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106"/>
      <c r="K799" s="88"/>
      <c r="L799" s="10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61"/>
      <c r="Y799" s="61"/>
      <c r="Z799" s="61"/>
      <c r="AA799" s="3"/>
      <c r="AB799" s="3"/>
    </row>
    <row r="800" spans="1:28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106"/>
      <c r="K800" s="88"/>
      <c r="L800" s="10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61"/>
      <c r="Y800" s="61"/>
      <c r="Z800" s="61"/>
      <c r="AA800" s="3"/>
      <c r="AB800" s="3"/>
    </row>
    <row r="801" spans="1:28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106"/>
      <c r="K801" s="88"/>
      <c r="L801" s="10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61"/>
      <c r="Y801" s="61"/>
      <c r="Z801" s="61"/>
      <c r="AA801" s="3"/>
      <c r="AB801" s="3"/>
    </row>
    <row r="802" spans="1:28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106"/>
      <c r="K802" s="88"/>
      <c r="L802" s="10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61"/>
      <c r="Y802" s="61"/>
      <c r="Z802" s="61"/>
      <c r="AA802" s="3"/>
      <c r="AB802" s="3"/>
    </row>
    <row r="803" spans="1:28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106"/>
      <c r="K803" s="88"/>
      <c r="L803" s="10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61"/>
      <c r="Y803" s="61"/>
      <c r="Z803" s="61"/>
      <c r="AA803" s="3"/>
      <c r="AB803" s="3"/>
    </row>
    <row r="804" spans="1:28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106"/>
      <c r="K804" s="88"/>
      <c r="L804" s="10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61"/>
      <c r="Y804" s="61"/>
      <c r="Z804" s="61"/>
      <c r="AA804" s="3"/>
      <c r="AB804" s="3"/>
    </row>
    <row r="805" spans="1:28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106"/>
      <c r="K805" s="88"/>
      <c r="L805" s="10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61"/>
      <c r="Y805" s="61"/>
      <c r="Z805" s="61"/>
      <c r="AA805" s="3"/>
      <c r="AB805" s="3"/>
    </row>
    <row r="806" spans="1:28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106"/>
      <c r="K806" s="88"/>
      <c r="L806" s="10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61"/>
      <c r="Y806" s="61"/>
      <c r="Z806" s="61"/>
      <c r="AA806" s="3"/>
      <c r="AB806" s="3"/>
    </row>
    <row r="807" spans="1:28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106"/>
      <c r="K807" s="88"/>
      <c r="L807" s="10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61"/>
      <c r="Y807" s="61"/>
      <c r="Z807" s="61"/>
      <c r="AA807" s="3"/>
      <c r="AB807" s="3"/>
    </row>
    <row r="808" spans="1:28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106"/>
      <c r="K808" s="88"/>
      <c r="L808" s="10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61"/>
      <c r="Y808" s="61"/>
      <c r="Z808" s="61"/>
      <c r="AA808" s="3"/>
      <c r="AB808" s="3"/>
    </row>
    <row r="809" spans="1:28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106"/>
      <c r="K809" s="88"/>
      <c r="L809" s="10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61"/>
      <c r="Y809" s="61"/>
      <c r="Z809" s="61"/>
      <c r="AA809" s="3"/>
      <c r="AB809" s="3"/>
    </row>
    <row r="810" spans="1:28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106"/>
      <c r="K810" s="88"/>
      <c r="L810" s="10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61"/>
      <c r="Y810" s="61"/>
      <c r="Z810" s="61"/>
      <c r="AA810" s="3"/>
      <c r="AB810" s="3"/>
    </row>
    <row r="811" spans="1:28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106"/>
      <c r="K811" s="88"/>
      <c r="L811" s="10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61"/>
      <c r="Y811" s="61"/>
      <c r="Z811" s="61"/>
      <c r="AA811" s="3"/>
      <c r="AB811" s="3"/>
    </row>
    <row r="812" spans="1:28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106"/>
      <c r="K812" s="88"/>
      <c r="L812" s="10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61"/>
      <c r="Y812" s="61"/>
      <c r="Z812" s="61"/>
      <c r="AA812" s="3"/>
      <c r="AB812" s="3"/>
    </row>
    <row r="813" spans="1:28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106"/>
      <c r="K813" s="88"/>
      <c r="L813" s="10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61"/>
      <c r="Y813" s="61"/>
      <c r="Z813" s="61"/>
      <c r="AA813" s="3"/>
      <c r="AB813" s="3"/>
    </row>
    <row r="814" spans="1:28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106"/>
      <c r="K814" s="88"/>
      <c r="L814" s="10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61"/>
      <c r="Y814" s="61"/>
      <c r="Z814" s="61"/>
      <c r="AA814" s="3"/>
      <c r="AB814" s="3"/>
    </row>
    <row r="815" spans="1:28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106"/>
      <c r="K815" s="88"/>
      <c r="L815" s="10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61"/>
      <c r="Y815" s="61"/>
      <c r="Z815" s="61"/>
      <c r="AA815" s="3"/>
      <c r="AB815" s="3"/>
    </row>
    <row r="816" spans="1:28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106"/>
      <c r="K816" s="88"/>
      <c r="L816" s="10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61"/>
      <c r="Y816" s="61"/>
      <c r="Z816" s="61"/>
      <c r="AA816" s="3"/>
      <c r="AB816" s="3"/>
    </row>
    <row r="817" spans="1:28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106"/>
      <c r="K817" s="88"/>
      <c r="L817" s="10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61"/>
      <c r="Y817" s="61"/>
      <c r="Z817" s="61"/>
      <c r="AA817" s="3"/>
      <c r="AB817" s="3"/>
    </row>
    <row r="818" spans="1:28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106"/>
      <c r="K818" s="88"/>
      <c r="L818" s="10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61"/>
      <c r="Y818" s="61"/>
      <c r="Z818" s="61"/>
      <c r="AA818" s="3"/>
      <c r="AB818" s="3"/>
    </row>
    <row r="819" spans="1:28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106"/>
      <c r="K819" s="88"/>
      <c r="L819" s="10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61"/>
      <c r="Y819" s="61"/>
      <c r="Z819" s="61"/>
      <c r="AA819" s="3"/>
      <c r="AB819" s="3"/>
    </row>
    <row r="820" spans="1:28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106"/>
      <c r="K820" s="88"/>
      <c r="L820" s="10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61"/>
      <c r="Y820" s="61"/>
      <c r="Z820" s="61"/>
      <c r="AA820" s="3"/>
      <c r="AB820" s="3"/>
    </row>
    <row r="821" spans="1:28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106"/>
      <c r="K821" s="88"/>
      <c r="L821" s="10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61"/>
      <c r="Y821" s="61"/>
      <c r="Z821" s="61"/>
      <c r="AA821" s="3"/>
      <c r="AB821" s="3"/>
    </row>
    <row r="822" spans="1:28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106"/>
      <c r="K822" s="88"/>
      <c r="L822" s="10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61"/>
      <c r="Y822" s="61"/>
      <c r="Z822" s="61"/>
      <c r="AA822" s="3"/>
      <c r="AB822" s="3"/>
    </row>
    <row r="823" spans="1:28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106"/>
      <c r="K823" s="88"/>
      <c r="L823" s="10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61"/>
      <c r="Y823" s="61"/>
      <c r="Z823" s="61"/>
      <c r="AA823" s="3"/>
      <c r="AB823" s="3"/>
    </row>
    <row r="824" spans="1:28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106"/>
      <c r="K824" s="88"/>
      <c r="L824" s="10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61"/>
      <c r="Y824" s="61"/>
      <c r="Z824" s="61"/>
      <c r="AA824" s="3"/>
      <c r="AB824" s="3"/>
    </row>
    <row r="825" spans="1:28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106"/>
      <c r="K825" s="88"/>
      <c r="L825" s="10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61"/>
      <c r="Y825" s="61"/>
      <c r="Z825" s="61"/>
      <c r="AA825" s="3"/>
      <c r="AB825" s="3"/>
    </row>
    <row r="826" spans="1:28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106"/>
      <c r="K826" s="88"/>
      <c r="L826" s="10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61"/>
      <c r="Y826" s="61"/>
      <c r="Z826" s="61"/>
      <c r="AA826" s="3"/>
      <c r="AB826" s="3"/>
    </row>
    <row r="827" spans="1:28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106"/>
      <c r="K827" s="88"/>
      <c r="L827" s="10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61"/>
      <c r="Y827" s="61"/>
      <c r="Z827" s="61"/>
      <c r="AA827" s="3"/>
      <c r="AB827" s="3"/>
    </row>
    <row r="828" spans="1:28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106"/>
      <c r="K828" s="88"/>
      <c r="L828" s="10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61"/>
      <c r="Y828" s="61"/>
      <c r="Z828" s="61"/>
      <c r="AA828" s="3"/>
      <c r="AB828" s="3"/>
    </row>
    <row r="829" spans="1:28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106"/>
      <c r="K829" s="88"/>
      <c r="L829" s="10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61"/>
      <c r="Y829" s="61"/>
      <c r="Z829" s="61"/>
      <c r="AA829" s="3"/>
      <c r="AB829" s="3"/>
    </row>
    <row r="830" spans="1:28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106"/>
      <c r="K830" s="88"/>
      <c r="L830" s="10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61"/>
      <c r="Y830" s="61"/>
      <c r="Z830" s="61"/>
      <c r="AA830" s="3"/>
      <c r="AB830" s="3"/>
    </row>
    <row r="831" spans="1:28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106"/>
      <c r="K831" s="88"/>
      <c r="L831" s="10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61"/>
      <c r="Y831" s="61"/>
      <c r="Z831" s="61"/>
      <c r="AA831" s="3"/>
      <c r="AB831" s="3"/>
    </row>
    <row r="832" spans="1:28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106"/>
      <c r="K832" s="88"/>
      <c r="L832" s="10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61"/>
      <c r="Y832" s="61"/>
      <c r="Z832" s="61"/>
      <c r="AA832" s="3"/>
      <c r="AB832" s="3"/>
    </row>
    <row r="833" spans="1:28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106"/>
      <c r="K833" s="88"/>
      <c r="L833" s="10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61"/>
      <c r="Y833" s="61"/>
      <c r="Z833" s="61"/>
      <c r="AA833" s="3"/>
      <c r="AB833" s="3"/>
    </row>
    <row r="834" spans="1:28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106"/>
      <c r="K834" s="88"/>
      <c r="L834" s="10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61"/>
      <c r="Y834" s="61"/>
      <c r="Z834" s="61"/>
      <c r="AA834" s="3"/>
      <c r="AB834" s="3"/>
    </row>
    <row r="835" spans="1:28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106"/>
      <c r="K835" s="88"/>
      <c r="L835" s="10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61"/>
      <c r="Y835" s="61"/>
      <c r="Z835" s="61"/>
      <c r="AA835" s="3"/>
      <c r="AB835" s="3"/>
    </row>
    <row r="836" spans="1:28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106"/>
      <c r="K836" s="88"/>
      <c r="L836" s="10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61"/>
      <c r="Y836" s="61"/>
      <c r="Z836" s="61"/>
      <c r="AA836" s="3"/>
      <c r="AB836" s="3"/>
    </row>
    <row r="837" spans="1:28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106"/>
      <c r="K837" s="88"/>
      <c r="L837" s="10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61"/>
      <c r="Y837" s="61"/>
      <c r="Z837" s="61"/>
      <c r="AA837" s="3"/>
      <c r="AB837" s="3"/>
    </row>
    <row r="838" spans="1:28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106"/>
      <c r="K838" s="88"/>
      <c r="L838" s="10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61"/>
      <c r="Y838" s="61"/>
      <c r="Z838" s="61"/>
      <c r="AA838" s="3"/>
      <c r="AB838" s="3"/>
    </row>
    <row r="839" spans="1:28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106"/>
      <c r="K839" s="88"/>
      <c r="L839" s="10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61"/>
      <c r="Y839" s="61"/>
      <c r="Z839" s="61"/>
      <c r="AA839" s="3"/>
      <c r="AB839" s="3"/>
    </row>
    <row r="840" spans="1:28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106"/>
      <c r="K840" s="88"/>
      <c r="L840" s="10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61"/>
      <c r="Y840" s="61"/>
      <c r="Z840" s="61"/>
      <c r="AA840" s="3"/>
      <c r="AB840" s="3"/>
    </row>
    <row r="841" spans="1:28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106"/>
      <c r="K841" s="88"/>
      <c r="L841" s="10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61"/>
      <c r="Y841" s="61"/>
      <c r="Z841" s="61"/>
      <c r="AA841" s="3"/>
      <c r="AB841" s="3"/>
    </row>
    <row r="842" spans="1:28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106"/>
      <c r="K842" s="88"/>
      <c r="L842" s="10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61"/>
      <c r="Y842" s="61"/>
      <c r="Z842" s="61"/>
      <c r="AA842" s="3"/>
      <c r="AB842" s="3"/>
    </row>
    <row r="843" spans="1:28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106"/>
      <c r="K843" s="88"/>
      <c r="L843" s="10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61"/>
      <c r="Y843" s="61"/>
      <c r="Z843" s="61"/>
      <c r="AA843" s="3"/>
      <c r="AB843" s="3"/>
    </row>
    <row r="844" spans="1:28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106"/>
      <c r="K844" s="88"/>
      <c r="L844" s="10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61"/>
      <c r="Y844" s="61"/>
      <c r="Z844" s="61"/>
      <c r="AA844" s="3"/>
      <c r="AB844" s="3"/>
    </row>
    <row r="845" spans="1:28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106"/>
      <c r="K845" s="88"/>
      <c r="L845" s="10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61"/>
      <c r="Y845" s="61"/>
      <c r="Z845" s="61"/>
      <c r="AA845" s="3"/>
      <c r="AB845" s="3"/>
    </row>
    <row r="846" spans="1:28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106"/>
      <c r="K846" s="88"/>
      <c r="L846" s="10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61"/>
      <c r="Y846" s="61"/>
      <c r="Z846" s="61"/>
      <c r="AA846" s="3"/>
      <c r="AB846" s="3"/>
    </row>
    <row r="847" spans="1:28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106"/>
      <c r="K847" s="88"/>
      <c r="L847" s="10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61"/>
      <c r="Y847" s="61"/>
      <c r="Z847" s="61"/>
      <c r="AA847" s="3"/>
      <c r="AB847" s="3"/>
    </row>
    <row r="848" spans="1:28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106"/>
      <c r="K848" s="88"/>
      <c r="L848" s="10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61"/>
      <c r="Y848" s="61"/>
      <c r="Z848" s="61"/>
      <c r="AA848" s="3"/>
      <c r="AB848" s="3"/>
    </row>
    <row r="849" spans="1:28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106"/>
      <c r="K849" s="88"/>
      <c r="L849" s="10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61"/>
      <c r="Y849" s="61"/>
      <c r="Z849" s="61"/>
      <c r="AA849" s="3"/>
      <c r="AB849" s="3"/>
    </row>
    <row r="850" spans="1:28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106"/>
      <c r="K850" s="88"/>
      <c r="L850" s="10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61"/>
      <c r="Y850" s="61"/>
      <c r="Z850" s="61"/>
      <c r="AA850" s="3"/>
      <c r="AB850" s="3"/>
    </row>
    <row r="851" spans="1:28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106"/>
      <c r="K851" s="88"/>
      <c r="L851" s="10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61"/>
      <c r="Y851" s="61"/>
      <c r="Z851" s="61"/>
      <c r="AA851" s="3"/>
      <c r="AB851" s="3"/>
    </row>
    <row r="852" spans="1:28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106"/>
      <c r="K852" s="88"/>
      <c r="L852" s="10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61"/>
      <c r="Y852" s="61"/>
      <c r="Z852" s="61"/>
      <c r="AA852" s="3"/>
      <c r="AB852" s="3"/>
    </row>
    <row r="853" spans="1:28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106"/>
      <c r="K853" s="88"/>
      <c r="L853" s="10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61"/>
      <c r="Y853" s="61"/>
      <c r="Z853" s="61"/>
      <c r="AA853" s="3"/>
      <c r="AB853" s="3"/>
    </row>
    <row r="854" spans="1:28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106"/>
      <c r="K854" s="88"/>
      <c r="L854" s="10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61"/>
      <c r="Y854" s="61"/>
      <c r="Z854" s="61"/>
      <c r="AA854" s="3"/>
      <c r="AB854" s="3"/>
    </row>
    <row r="855" spans="1:28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106"/>
      <c r="K855" s="88"/>
      <c r="L855" s="10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61"/>
      <c r="Y855" s="61"/>
      <c r="Z855" s="61"/>
      <c r="AA855" s="3"/>
      <c r="AB855" s="3"/>
    </row>
    <row r="856" spans="1:28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106"/>
      <c r="K856" s="88"/>
      <c r="L856" s="10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61"/>
      <c r="Y856" s="61"/>
      <c r="Z856" s="61"/>
      <c r="AA856" s="3"/>
      <c r="AB856" s="3"/>
    </row>
    <row r="857" spans="1:28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106"/>
      <c r="K857" s="88"/>
      <c r="L857" s="10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61"/>
      <c r="Y857" s="61"/>
      <c r="Z857" s="61"/>
      <c r="AA857" s="3"/>
      <c r="AB857" s="3"/>
    </row>
    <row r="858" spans="1:28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106"/>
      <c r="K858" s="88"/>
      <c r="L858" s="10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61"/>
      <c r="Y858" s="61"/>
      <c r="Z858" s="61"/>
      <c r="AA858" s="3"/>
      <c r="AB858" s="3"/>
    </row>
    <row r="859" spans="1:28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106"/>
      <c r="K859" s="88"/>
      <c r="L859" s="10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61"/>
      <c r="Y859" s="61"/>
      <c r="Z859" s="61"/>
      <c r="AA859" s="3"/>
      <c r="AB859" s="3"/>
    </row>
    <row r="860" spans="1:28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106"/>
      <c r="K860" s="88"/>
      <c r="L860" s="10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61"/>
      <c r="Y860" s="61"/>
      <c r="Z860" s="61"/>
      <c r="AA860" s="3"/>
      <c r="AB860" s="3"/>
    </row>
    <row r="861" spans="1:28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106"/>
      <c r="K861" s="88"/>
      <c r="L861" s="10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61"/>
      <c r="Y861" s="61"/>
      <c r="Z861" s="61"/>
      <c r="AA861" s="3"/>
      <c r="AB861" s="3"/>
    </row>
    <row r="862" spans="1:28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106"/>
      <c r="K862" s="88"/>
      <c r="L862" s="10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61"/>
      <c r="Y862" s="61"/>
      <c r="Z862" s="61"/>
      <c r="AA862" s="3"/>
      <c r="AB862" s="3"/>
    </row>
    <row r="863" spans="1:28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106"/>
      <c r="K863" s="88"/>
      <c r="L863" s="10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61"/>
      <c r="Y863" s="61"/>
      <c r="Z863" s="61"/>
      <c r="AA863" s="3"/>
      <c r="AB863" s="3"/>
    </row>
    <row r="864" spans="1:28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106"/>
      <c r="K864" s="88"/>
      <c r="L864" s="10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61"/>
      <c r="Y864" s="61"/>
      <c r="Z864" s="61"/>
      <c r="AA864" s="3"/>
      <c r="AB864" s="3"/>
    </row>
    <row r="865" spans="1:28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106"/>
      <c r="K865" s="88"/>
      <c r="L865" s="10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61"/>
      <c r="Y865" s="61"/>
      <c r="Z865" s="61"/>
      <c r="AA865" s="3"/>
      <c r="AB865" s="3"/>
    </row>
    <row r="866" spans="1:28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106"/>
      <c r="K866" s="88"/>
      <c r="L866" s="10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61"/>
      <c r="Y866" s="61"/>
      <c r="Z866" s="61"/>
      <c r="AA866" s="3"/>
      <c r="AB866" s="3"/>
    </row>
    <row r="867" spans="1:28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106"/>
      <c r="K867" s="88"/>
      <c r="L867" s="10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61"/>
      <c r="Y867" s="61"/>
      <c r="Z867" s="61"/>
      <c r="AA867" s="3"/>
      <c r="AB867" s="3"/>
    </row>
    <row r="868" spans="1:28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106"/>
      <c r="K868" s="88"/>
      <c r="L868" s="10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61"/>
      <c r="Y868" s="61"/>
      <c r="Z868" s="61"/>
      <c r="AA868" s="3"/>
      <c r="AB868" s="3"/>
    </row>
    <row r="869" spans="1:28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106"/>
      <c r="K869" s="88"/>
      <c r="L869" s="10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61"/>
      <c r="Y869" s="61"/>
      <c r="Z869" s="61"/>
      <c r="AA869" s="3"/>
      <c r="AB869" s="3"/>
    </row>
    <row r="870" spans="1:28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106"/>
      <c r="K870" s="88"/>
      <c r="L870" s="10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61"/>
      <c r="Y870" s="61"/>
      <c r="Z870" s="61"/>
      <c r="AA870" s="3"/>
      <c r="AB870" s="3"/>
    </row>
    <row r="871" spans="1:28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106"/>
      <c r="K871" s="88"/>
      <c r="L871" s="10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61"/>
      <c r="Y871" s="61"/>
      <c r="Z871" s="61"/>
      <c r="AA871" s="3"/>
      <c r="AB871" s="3"/>
    </row>
    <row r="872" spans="1:28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106"/>
      <c r="K872" s="88"/>
      <c r="L872" s="10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61"/>
      <c r="Y872" s="61"/>
      <c r="Z872" s="61"/>
      <c r="AA872" s="3"/>
      <c r="AB872" s="3"/>
    </row>
    <row r="873" spans="1:28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106"/>
      <c r="K873" s="88"/>
      <c r="L873" s="10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61"/>
      <c r="Y873" s="61"/>
      <c r="Z873" s="61"/>
      <c r="AA873" s="3"/>
      <c r="AB873" s="3"/>
    </row>
    <row r="874" spans="1:28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106"/>
      <c r="K874" s="88"/>
      <c r="L874" s="10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61"/>
      <c r="Y874" s="61"/>
      <c r="Z874" s="61"/>
      <c r="AA874" s="3"/>
      <c r="AB874" s="3"/>
    </row>
    <row r="875" spans="1:28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106"/>
      <c r="K875" s="88"/>
      <c r="L875" s="10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61"/>
      <c r="Y875" s="61"/>
      <c r="Z875" s="61"/>
      <c r="AA875" s="3"/>
      <c r="AB875" s="3"/>
    </row>
    <row r="876" spans="1:28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106"/>
      <c r="K876" s="88"/>
      <c r="L876" s="10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61"/>
      <c r="Y876" s="61"/>
      <c r="Z876" s="61"/>
      <c r="AA876" s="3"/>
      <c r="AB876" s="3"/>
    </row>
    <row r="877" spans="1:28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106"/>
      <c r="K877" s="88"/>
      <c r="L877" s="10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61"/>
      <c r="Y877" s="61"/>
      <c r="Z877" s="61"/>
      <c r="AA877" s="3"/>
      <c r="AB877" s="3"/>
    </row>
    <row r="878" spans="1:28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106"/>
      <c r="K878" s="88"/>
      <c r="L878" s="10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61"/>
      <c r="Y878" s="61"/>
      <c r="Z878" s="61"/>
      <c r="AA878" s="3"/>
      <c r="AB878" s="3"/>
    </row>
    <row r="879" spans="1:28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106"/>
      <c r="K879" s="88"/>
      <c r="L879" s="10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61"/>
      <c r="Y879" s="61"/>
      <c r="Z879" s="61"/>
      <c r="AA879" s="3"/>
      <c r="AB879" s="3"/>
    </row>
    <row r="880" spans="1:28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106"/>
      <c r="K880" s="88"/>
      <c r="L880" s="10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61"/>
      <c r="Y880" s="61"/>
      <c r="Z880" s="61"/>
      <c r="AA880" s="3"/>
      <c r="AB880" s="3"/>
    </row>
    <row r="881" spans="1:28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106"/>
      <c r="K881" s="88"/>
      <c r="L881" s="10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61"/>
      <c r="Y881" s="61"/>
      <c r="Z881" s="61"/>
      <c r="AA881" s="3"/>
      <c r="AB881" s="3"/>
    </row>
    <row r="882" spans="1:28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106"/>
      <c r="K882" s="88"/>
      <c r="L882" s="10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61"/>
      <c r="Y882" s="61"/>
      <c r="Z882" s="61"/>
      <c r="AA882" s="3"/>
      <c r="AB882" s="3"/>
    </row>
    <row r="883" spans="1:28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106"/>
      <c r="K883" s="88"/>
      <c r="L883" s="10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61"/>
      <c r="Y883" s="61"/>
      <c r="Z883" s="61"/>
      <c r="AA883" s="3"/>
      <c r="AB883" s="3"/>
    </row>
    <row r="884" spans="1:28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106"/>
      <c r="K884" s="88"/>
      <c r="L884" s="10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61"/>
      <c r="Y884" s="61"/>
      <c r="Z884" s="61"/>
      <c r="AA884" s="3"/>
      <c r="AB884" s="3"/>
    </row>
    <row r="885" spans="1:28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106"/>
      <c r="K885" s="88"/>
      <c r="L885" s="10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61"/>
      <c r="Y885" s="61"/>
      <c r="Z885" s="61"/>
      <c r="AA885" s="3"/>
      <c r="AB885" s="3"/>
    </row>
    <row r="886" spans="1:28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106"/>
      <c r="K886" s="88"/>
      <c r="L886" s="10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61"/>
      <c r="Y886" s="61"/>
      <c r="Z886" s="61"/>
      <c r="AA886" s="3"/>
      <c r="AB886" s="3"/>
    </row>
    <row r="887" spans="1:28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106"/>
      <c r="K887" s="88"/>
      <c r="L887" s="10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61"/>
      <c r="Y887" s="61"/>
      <c r="Z887" s="61"/>
      <c r="AA887" s="3"/>
      <c r="AB887" s="3"/>
    </row>
    <row r="888" spans="1:28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106"/>
      <c r="K888" s="88"/>
      <c r="L888" s="10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61"/>
      <c r="Y888" s="61"/>
      <c r="Z888" s="61"/>
      <c r="AA888" s="3"/>
      <c r="AB888" s="3"/>
    </row>
    <row r="889" spans="1:28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106"/>
      <c r="K889" s="88"/>
      <c r="L889" s="10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61"/>
      <c r="Y889" s="61"/>
      <c r="Z889" s="61"/>
      <c r="AA889" s="3"/>
      <c r="AB889" s="3"/>
    </row>
    <row r="890" spans="1:28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106"/>
      <c r="K890" s="88"/>
      <c r="L890" s="10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61"/>
      <c r="Y890" s="61"/>
      <c r="Z890" s="61"/>
      <c r="AA890" s="3"/>
      <c r="AB890" s="3"/>
    </row>
    <row r="891" spans="1:28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106"/>
      <c r="K891" s="88"/>
      <c r="L891" s="10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61"/>
      <c r="Y891" s="61"/>
      <c r="Z891" s="61"/>
      <c r="AA891" s="3"/>
      <c r="AB891" s="3"/>
    </row>
    <row r="892" spans="1:28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106"/>
      <c r="K892" s="88"/>
      <c r="L892" s="10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61"/>
      <c r="Y892" s="61"/>
      <c r="Z892" s="61"/>
      <c r="AA892" s="3"/>
      <c r="AB892" s="3"/>
    </row>
    <row r="893" spans="1:28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106"/>
      <c r="K893" s="88"/>
      <c r="L893" s="10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61"/>
      <c r="Y893" s="61"/>
      <c r="Z893" s="61"/>
      <c r="AA893" s="3"/>
      <c r="AB893" s="3"/>
    </row>
    <row r="894" spans="1:28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106"/>
      <c r="K894" s="88"/>
      <c r="L894" s="10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61"/>
      <c r="Y894" s="61"/>
      <c r="Z894" s="61"/>
      <c r="AA894" s="3"/>
      <c r="AB894" s="3"/>
    </row>
    <row r="895" spans="1:28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106"/>
      <c r="K895" s="88"/>
      <c r="L895" s="10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61"/>
      <c r="Y895" s="61"/>
      <c r="Z895" s="61"/>
      <c r="AA895" s="3"/>
      <c r="AB895" s="3"/>
    </row>
    <row r="896" spans="1:28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106"/>
      <c r="K896" s="88"/>
      <c r="L896" s="10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61"/>
      <c r="Y896" s="61"/>
      <c r="Z896" s="61"/>
      <c r="AA896" s="3"/>
      <c r="AB896" s="3"/>
    </row>
    <row r="897" spans="1:28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106"/>
      <c r="K897" s="88"/>
      <c r="L897" s="10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61"/>
      <c r="Y897" s="61"/>
      <c r="Z897" s="61"/>
      <c r="AA897" s="3"/>
      <c r="AB897" s="3"/>
    </row>
    <row r="898" spans="1:28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106"/>
      <c r="K898" s="88"/>
      <c r="L898" s="10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61"/>
      <c r="Y898" s="61"/>
      <c r="Z898" s="61"/>
      <c r="AA898" s="3"/>
      <c r="AB898" s="3"/>
    </row>
    <row r="899" spans="1:28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106"/>
      <c r="K899" s="88"/>
      <c r="L899" s="10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61"/>
      <c r="Y899" s="61"/>
      <c r="Z899" s="61"/>
      <c r="AA899" s="3"/>
      <c r="AB899" s="3"/>
    </row>
    <row r="900" spans="1:28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106"/>
      <c r="K900" s="88"/>
      <c r="L900" s="10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61"/>
      <c r="Y900" s="61"/>
      <c r="Z900" s="61"/>
      <c r="AA900" s="3"/>
      <c r="AB900" s="3"/>
    </row>
    <row r="901" spans="1:28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106"/>
      <c r="K901" s="88"/>
      <c r="L901" s="10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61"/>
      <c r="Y901" s="61"/>
      <c r="Z901" s="61"/>
      <c r="AA901" s="3"/>
      <c r="AB901" s="3"/>
    </row>
    <row r="902" spans="1:28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106"/>
      <c r="K902" s="88"/>
      <c r="L902" s="10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61"/>
      <c r="Y902" s="61"/>
      <c r="Z902" s="61"/>
      <c r="AA902" s="3"/>
      <c r="AB902" s="3"/>
    </row>
    <row r="903" spans="1:28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106"/>
      <c r="K903" s="88"/>
      <c r="L903" s="10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61"/>
      <c r="Y903" s="61"/>
      <c r="Z903" s="61"/>
      <c r="AA903" s="3"/>
      <c r="AB903" s="3"/>
    </row>
    <row r="904" spans="1:28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106"/>
      <c r="K904" s="88"/>
      <c r="L904" s="10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61"/>
      <c r="Y904" s="61"/>
      <c r="Z904" s="61"/>
      <c r="AA904" s="3"/>
      <c r="AB904" s="3"/>
    </row>
    <row r="905" spans="1:28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106"/>
      <c r="K905" s="88"/>
      <c r="L905" s="10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61"/>
      <c r="Y905" s="61"/>
      <c r="Z905" s="61"/>
      <c r="AA905" s="3"/>
      <c r="AB905" s="3"/>
    </row>
    <row r="906" spans="1:28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106"/>
      <c r="K906" s="88"/>
      <c r="L906" s="10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61"/>
      <c r="Y906" s="61"/>
      <c r="Z906" s="61"/>
      <c r="AA906" s="3"/>
      <c r="AB906" s="3"/>
    </row>
    <row r="907" spans="1:28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106"/>
      <c r="K907" s="88"/>
      <c r="L907" s="10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61"/>
      <c r="Y907" s="61"/>
      <c r="Z907" s="61"/>
      <c r="AA907" s="3"/>
      <c r="AB907" s="3"/>
    </row>
    <row r="908" spans="1:28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106"/>
      <c r="K908" s="88"/>
      <c r="L908" s="10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61"/>
      <c r="Y908" s="61"/>
      <c r="Z908" s="61"/>
      <c r="AA908" s="3"/>
      <c r="AB908" s="3"/>
    </row>
    <row r="909" spans="1:28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106"/>
      <c r="K909" s="88"/>
      <c r="L909" s="10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61"/>
      <c r="Y909" s="61"/>
      <c r="Z909" s="61"/>
      <c r="AA909" s="3"/>
      <c r="AB909" s="3"/>
    </row>
    <row r="910" spans="1:28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106"/>
      <c r="K910" s="88"/>
      <c r="L910" s="10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61"/>
      <c r="Y910" s="61"/>
      <c r="Z910" s="61"/>
      <c r="AA910" s="3"/>
      <c r="AB910" s="3"/>
    </row>
    <row r="911" spans="1:28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106"/>
      <c r="K911" s="88"/>
      <c r="L911" s="10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61"/>
      <c r="Y911" s="61"/>
      <c r="Z911" s="61"/>
      <c r="AA911" s="3"/>
      <c r="AB911" s="3"/>
    </row>
    <row r="912" spans="1:28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106"/>
      <c r="K912" s="88"/>
      <c r="L912" s="10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61"/>
      <c r="Y912" s="61"/>
      <c r="Z912" s="61"/>
      <c r="AA912" s="3"/>
      <c r="AB912" s="3"/>
    </row>
    <row r="913" spans="1:28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106"/>
      <c r="K913" s="88"/>
      <c r="L913" s="10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61"/>
      <c r="Y913" s="61"/>
      <c r="Z913" s="61"/>
      <c r="AA913" s="3"/>
      <c r="AB913" s="3"/>
    </row>
    <row r="914" spans="1:28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106"/>
      <c r="K914" s="88"/>
      <c r="L914" s="10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61"/>
      <c r="Y914" s="61"/>
      <c r="Z914" s="61"/>
      <c r="AA914" s="3"/>
      <c r="AB914" s="3"/>
    </row>
    <row r="915" spans="1:28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106"/>
      <c r="K915" s="88"/>
      <c r="L915" s="10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61"/>
      <c r="Y915" s="61"/>
      <c r="Z915" s="61"/>
      <c r="AA915" s="3"/>
      <c r="AB915" s="3"/>
    </row>
    <row r="916" spans="1:28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106"/>
      <c r="K916" s="88"/>
      <c r="L916" s="10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61"/>
      <c r="Y916" s="61"/>
      <c r="Z916" s="61"/>
      <c r="AA916" s="3"/>
      <c r="AB916" s="3"/>
    </row>
    <row r="917" spans="1:28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106"/>
      <c r="K917" s="88"/>
      <c r="L917" s="10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61"/>
      <c r="Y917" s="61"/>
      <c r="Z917" s="61"/>
      <c r="AA917" s="3"/>
      <c r="AB917" s="3"/>
    </row>
    <row r="918" spans="1:28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106"/>
      <c r="K918" s="88"/>
      <c r="L918" s="10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61"/>
      <c r="Y918" s="61"/>
      <c r="Z918" s="61"/>
      <c r="AA918" s="3"/>
      <c r="AB918" s="3"/>
    </row>
    <row r="919" spans="1:28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106"/>
      <c r="K919" s="88"/>
      <c r="L919" s="10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61"/>
      <c r="Y919" s="61"/>
      <c r="Z919" s="61"/>
      <c r="AA919" s="3"/>
      <c r="AB919" s="3"/>
    </row>
    <row r="920" spans="1:28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106"/>
      <c r="K920" s="88"/>
      <c r="L920" s="10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61"/>
      <c r="Y920" s="61"/>
      <c r="Z920" s="61"/>
      <c r="AA920" s="3"/>
      <c r="AB920" s="3"/>
    </row>
    <row r="921" spans="1:28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106"/>
      <c r="K921" s="88"/>
      <c r="L921" s="10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61"/>
      <c r="Y921" s="61"/>
      <c r="Z921" s="61"/>
      <c r="AA921" s="3"/>
      <c r="AB921" s="3"/>
    </row>
    <row r="922" spans="1:28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106"/>
      <c r="K922" s="88"/>
      <c r="L922" s="10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61"/>
      <c r="Y922" s="61"/>
      <c r="Z922" s="61"/>
      <c r="AA922" s="3"/>
      <c r="AB922" s="3"/>
    </row>
    <row r="923" spans="1:28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106"/>
      <c r="K923" s="88"/>
      <c r="L923" s="10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61"/>
      <c r="Y923" s="61"/>
      <c r="Z923" s="61"/>
      <c r="AA923" s="3"/>
      <c r="AB923" s="3"/>
    </row>
    <row r="924" spans="1:28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106"/>
      <c r="K924" s="88"/>
      <c r="L924" s="10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61"/>
      <c r="Y924" s="61"/>
      <c r="Z924" s="61"/>
      <c r="AA924" s="3"/>
      <c r="AB924" s="3"/>
    </row>
    <row r="925" spans="1:28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106"/>
      <c r="K925" s="88"/>
      <c r="L925" s="10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61"/>
      <c r="Y925" s="61"/>
      <c r="Z925" s="61"/>
      <c r="AA925" s="3"/>
      <c r="AB925" s="3"/>
    </row>
    <row r="926" spans="1:28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106"/>
      <c r="K926" s="88"/>
      <c r="L926" s="10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61"/>
      <c r="Y926" s="61"/>
      <c r="Z926" s="61"/>
      <c r="AA926" s="3"/>
      <c r="AB926" s="3"/>
    </row>
    <row r="927" spans="1:28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106"/>
      <c r="K927" s="88"/>
      <c r="L927" s="10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61"/>
      <c r="Y927" s="61"/>
      <c r="Z927" s="61"/>
      <c r="AA927" s="3"/>
      <c r="AB927" s="3"/>
    </row>
    <row r="928" spans="1:28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106"/>
      <c r="K928" s="88"/>
      <c r="L928" s="10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61"/>
      <c r="Y928" s="61"/>
      <c r="Z928" s="61"/>
      <c r="AA928" s="3"/>
      <c r="AB928" s="3"/>
    </row>
    <row r="929" spans="1:28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106"/>
      <c r="K929" s="88"/>
      <c r="L929" s="10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61"/>
      <c r="Y929" s="61"/>
      <c r="Z929" s="61"/>
      <c r="AA929" s="3"/>
      <c r="AB929" s="3"/>
    </row>
    <row r="930" spans="1:28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106"/>
      <c r="K930" s="88"/>
      <c r="L930" s="10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61"/>
      <c r="Y930" s="61"/>
      <c r="Z930" s="61"/>
      <c r="AA930" s="3"/>
      <c r="AB930" s="3"/>
    </row>
    <row r="931" spans="1:28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106"/>
      <c r="K931" s="88"/>
      <c r="L931" s="10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61"/>
      <c r="Y931" s="61"/>
      <c r="Z931" s="61"/>
      <c r="AA931" s="3"/>
      <c r="AB931" s="3"/>
    </row>
    <row r="932" spans="1:28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106"/>
      <c r="K932" s="88"/>
      <c r="L932" s="10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61"/>
      <c r="Y932" s="61"/>
      <c r="Z932" s="61"/>
      <c r="AA932" s="3"/>
      <c r="AB932" s="3"/>
    </row>
    <row r="933" spans="1:28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106"/>
      <c r="K933" s="88"/>
      <c r="L933" s="10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61"/>
      <c r="Y933" s="61"/>
      <c r="Z933" s="61"/>
      <c r="AA933" s="3"/>
      <c r="AB933" s="3"/>
    </row>
    <row r="934" spans="1:28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106"/>
      <c r="K934" s="88"/>
      <c r="L934" s="10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61"/>
      <c r="Y934" s="61"/>
      <c r="Z934" s="61"/>
      <c r="AA934" s="3"/>
      <c r="AB934" s="3"/>
    </row>
    <row r="935" spans="1:28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106"/>
      <c r="K935" s="88"/>
      <c r="L935" s="10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61"/>
      <c r="Y935" s="61"/>
      <c r="Z935" s="61"/>
      <c r="AA935" s="3"/>
      <c r="AB935" s="3"/>
    </row>
    <row r="936" spans="1:28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106"/>
      <c r="K936" s="88"/>
      <c r="L936" s="10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61"/>
      <c r="Y936" s="61"/>
      <c r="Z936" s="61"/>
      <c r="AA936" s="3"/>
      <c r="AB936" s="3"/>
    </row>
    <row r="937" spans="1:28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106"/>
      <c r="K937" s="88"/>
      <c r="L937" s="10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61"/>
      <c r="Y937" s="61"/>
      <c r="Z937" s="61"/>
      <c r="AA937" s="3"/>
      <c r="AB937" s="3"/>
    </row>
    <row r="938" spans="1:28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106"/>
      <c r="K938" s="88"/>
      <c r="L938" s="10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61"/>
      <c r="Y938" s="61"/>
      <c r="Z938" s="61"/>
      <c r="AA938" s="3"/>
      <c r="AB938" s="3"/>
    </row>
    <row r="939" spans="1:28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106"/>
      <c r="K939" s="88"/>
      <c r="L939" s="10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61"/>
      <c r="Y939" s="61"/>
      <c r="Z939" s="61"/>
      <c r="AA939" s="3"/>
      <c r="AB939" s="3"/>
    </row>
    <row r="940" spans="1:28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106"/>
      <c r="K940" s="88"/>
      <c r="L940" s="10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61"/>
      <c r="Y940" s="61"/>
      <c r="Z940" s="61"/>
      <c r="AA940" s="3"/>
      <c r="AB940" s="3"/>
    </row>
    <row r="941" spans="1:28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106"/>
      <c r="K941" s="88"/>
      <c r="L941" s="10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61"/>
      <c r="Y941" s="61"/>
      <c r="Z941" s="61"/>
      <c r="AA941" s="3"/>
      <c r="AB941" s="3"/>
    </row>
    <row r="942" spans="1:28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106"/>
      <c r="K942" s="88"/>
      <c r="L942" s="10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61"/>
      <c r="Y942" s="61"/>
      <c r="Z942" s="61"/>
      <c r="AA942" s="3"/>
      <c r="AB942" s="3"/>
    </row>
    <row r="943" spans="1:28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106"/>
      <c r="K943" s="88"/>
      <c r="L943" s="10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61"/>
      <c r="Y943" s="61"/>
      <c r="Z943" s="61"/>
      <c r="AA943" s="3"/>
      <c r="AB943" s="3"/>
    </row>
    <row r="944" spans="1:28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106"/>
      <c r="K944" s="88"/>
      <c r="L944" s="10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61"/>
      <c r="Y944" s="61"/>
      <c r="Z944" s="61"/>
      <c r="AA944" s="3"/>
      <c r="AB944" s="3"/>
    </row>
    <row r="945" spans="1:28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106"/>
      <c r="K945" s="88"/>
      <c r="L945" s="10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61"/>
      <c r="Y945" s="61"/>
      <c r="Z945" s="61"/>
      <c r="AA945" s="3"/>
      <c r="AB945" s="3"/>
    </row>
    <row r="946" spans="1:28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106"/>
      <c r="K946" s="88"/>
      <c r="L946" s="10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61"/>
      <c r="Y946" s="61"/>
      <c r="Z946" s="61"/>
      <c r="AA946" s="3"/>
      <c r="AB946" s="3"/>
    </row>
    <row r="947" spans="1:28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106"/>
      <c r="K947" s="88"/>
      <c r="L947" s="10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61"/>
      <c r="Y947" s="61"/>
      <c r="Z947" s="61"/>
      <c r="AA947" s="3"/>
      <c r="AB947" s="3"/>
    </row>
    <row r="948" spans="1:28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106"/>
      <c r="K948" s="88"/>
      <c r="L948" s="10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61"/>
      <c r="Y948" s="61"/>
      <c r="Z948" s="61"/>
      <c r="AA948" s="3"/>
      <c r="AB948" s="3"/>
    </row>
    <row r="949" spans="1:28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106"/>
      <c r="K949" s="88"/>
      <c r="L949" s="10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61"/>
      <c r="Y949" s="61"/>
      <c r="Z949" s="61"/>
      <c r="AA949" s="3"/>
      <c r="AB949" s="3"/>
    </row>
    <row r="950" spans="1:28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106"/>
      <c r="K950" s="88"/>
      <c r="L950" s="10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61"/>
      <c r="Y950" s="61"/>
      <c r="Z950" s="61"/>
      <c r="AA950" s="3"/>
      <c r="AB950" s="3"/>
    </row>
    <row r="951" spans="1:28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106"/>
      <c r="K951" s="88"/>
      <c r="L951" s="10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61"/>
      <c r="Y951" s="61"/>
      <c r="Z951" s="61"/>
      <c r="AA951" s="3"/>
      <c r="AB951" s="3"/>
    </row>
    <row r="952" spans="1:28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106"/>
      <c r="K952" s="88"/>
      <c r="L952" s="10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61"/>
      <c r="Y952" s="61"/>
      <c r="Z952" s="61"/>
      <c r="AA952" s="3"/>
      <c r="AB952" s="3"/>
    </row>
    <row r="953" spans="1:28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106"/>
      <c r="K953" s="88"/>
      <c r="L953" s="10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61"/>
      <c r="Y953" s="61"/>
      <c r="Z953" s="61"/>
      <c r="AA953" s="3"/>
      <c r="AB953" s="3"/>
    </row>
    <row r="954" spans="1:28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106"/>
      <c r="K954" s="88"/>
      <c r="L954" s="10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61"/>
      <c r="Y954" s="61"/>
      <c r="Z954" s="61"/>
      <c r="AA954" s="3"/>
      <c r="AB954" s="3"/>
    </row>
    <row r="955" spans="1:28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106"/>
      <c r="K955" s="88"/>
      <c r="L955" s="10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61"/>
      <c r="Y955" s="61"/>
      <c r="Z955" s="61"/>
      <c r="AA955" s="3"/>
      <c r="AB955" s="3"/>
    </row>
    <row r="956" spans="1:28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106"/>
      <c r="K956" s="88"/>
      <c r="L956" s="10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61"/>
      <c r="Y956" s="61"/>
      <c r="Z956" s="61"/>
      <c r="AA956" s="3"/>
      <c r="AB956" s="3"/>
    </row>
    <row r="957" spans="1:28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106"/>
      <c r="K957" s="88"/>
      <c r="L957" s="10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61"/>
      <c r="Y957" s="61"/>
      <c r="Z957" s="61"/>
      <c r="AA957" s="3"/>
      <c r="AB957" s="3"/>
    </row>
    <row r="958" spans="1:28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106"/>
      <c r="K958" s="88"/>
      <c r="L958" s="10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61"/>
      <c r="Y958" s="61"/>
      <c r="Z958" s="61"/>
      <c r="AA958" s="3"/>
      <c r="AB958" s="3"/>
    </row>
    <row r="959" spans="1:28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106"/>
      <c r="K959" s="88"/>
      <c r="L959" s="10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61"/>
      <c r="Y959" s="61"/>
      <c r="Z959" s="61"/>
      <c r="AA959" s="3"/>
      <c r="AB959" s="3"/>
    </row>
    <row r="960" spans="1:28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106"/>
      <c r="K960" s="88"/>
      <c r="L960" s="10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61"/>
      <c r="Y960" s="61"/>
      <c r="Z960" s="61"/>
      <c r="AA960" s="3"/>
      <c r="AB960" s="3"/>
    </row>
    <row r="961" spans="1:28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106"/>
      <c r="K961" s="88"/>
      <c r="L961" s="10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61"/>
      <c r="Y961" s="61"/>
      <c r="Z961" s="61"/>
      <c r="AA961" s="3"/>
      <c r="AB961" s="3"/>
    </row>
    <row r="962" spans="1:28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106"/>
      <c r="K962" s="88"/>
      <c r="L962" s="10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61"/>
      <c r="Y962" s="61"/>
      <c r="Z962" s="61"/>
      <c r="AA962" s="3"/>
      <c r="AB962" s="3"/>
    </row>
    <row r="963" spans="1:28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106"/>
      <c r="K963" s="88"/>
      <c r="L963" s="10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61"/>
      <c r="Y963" s="61"/>
      <c r="Z963" s="61"/>
      <c r="AA963" s="3"/>
      <c r="AB963" s="3"/>
    </row>
    <row r="964" spans="1:28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106"/>
      <c r="K964" s="88"/>
      <c r="L964" s="10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61"/>
      <c r="Y964" s="61"/>
      <c r="Z964" s="61"/>
      <c r="AA964" s="3"/>
      <c r="AB964" s="3"/>
    </row>
    <row r="965" spans="1:28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106"/>
      <c r="K965" s="88"/>
      <c r="L965" s="10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61"/>
      <c r="Y965" s="61"/>
      <c r="Z965" s="61"/>
      <c r="AA965" s="3"/>
      <c r="AB965" s="3"/>
    </row>
    <row r="966" spans="1:28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106"/>
      <c r="K966" s="88"/>
      <c r="L966" s="10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61"/>
      <c r="Y966" s="61"/>
      <c r="Z966" s="61"/>
      <c r="AA966" s="3"/>
      <c r="AB966" s="3"/>
    </row>
    <row r="967" spans="1:28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106"/>
      <c r="K967" s="88"/>
      <c r="L967" s="10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61"/>
      <c r="Y967" s="61"/>
      <c r="Z967" s="61"/>
      <c r="AA967" s="3"/>
      <c r="AB967" s="3"/>
    </row>
    <row r="968" spans="1:28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106"/>
      <c r="K968" s="88"/>
      <c r="L968" s="10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61"/>
      <c r="Y968" s="61"/>
      <c r="Z968" s="61"/>
      <c r="AA968" s="3"/>
      <c r="AB968" s="3"/>
    </row>
    <row r="969" spans="1:28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106"/>
      <c r="K969" s="88"/>
      <c r="L969" s="10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61"/>
      <c r="Y969" s="61"/>
      <c r="Z969" s="61"/>
      <c r="AA969" s="3"/>
      <c r="AB969" s="3"/>
    </row>
    <row r="970" spans="1:28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106"/>
      <c r="K970" s="88"/>
      <c r="L970" s="10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61"/>
      <c r="Y970" s="61"/>
      <c r="Z970" s="61"/>
      <c r="AA970" s="3"/>
      <c r="AB970" s="3"/>
    </row>
    <row r="971" spans="1:28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106"/>
      <c r="K971" s="88"/>
      <c r="L971" s="10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61"/>
      <c r="Y971" s="61"/>
      <c r="Z971" s="61"/>
      <c r="AA971" s="3"/>
      <c r="AB971" s="3"/>
    </row>
    <row r="972" spans="1:28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106"/>
      <c r="K972" s="88"/>
      <c r="L972" s="10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61"/>
      <c r="Y972" s="61"/>
      <c r="Z972" s="61"/>
      <c r="AA972" s="3"/>
      <c r="AB972" s="3"/>
    </row>
    <row r="973" spans="1:28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106"/>
      <c r="K973" s="88"/>
      <c r="L973" s="10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61"/>
      <c r="Y973" s="61"/>
      <c r="Z973" s="61"/>
      <c r="AA973" s="3"/>
      <c r="AB973" s="3"/>
    </row>
    <row r="974" spans="1:28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106"/>
      <c r="K974" s="88"/>
      <c r="L974" s="10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61"/>
      <c r="Y974" s="61"/>
      <c r="Z974" s="61"/>
      <c r="AA974" s="3"/>
      <c r="AB974" s="3"/>
    </row>
    <row r="975" spans="1:28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106"/>
      <c r="K975" s="88"/>
      <c r="L975" s="10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61"/>
      <c r="Y975" s="61"/>
      <c r="Z975" s="61"/>
      <c r="AA975" s="3"/>
      <c r="AB975" s="3"/>
    </row>
    <row r="976" spans="1:28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106"/>
      <c r="K976" s="88"/>
      <c r="L976" s="10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61"/>
      <c r="Y976" s="61"/>
      <c r="Z976" s="61"/>
      <c r="AA976" s="3"/>
      <c r="AB976" s="3"/>
    </row>
    <row r="977" spans="1:28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106"/>
      <c r="K977" s="88"/>
      <c r="L977" s="10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61"/>
      <c r="Y977" s="61"/>
      <c r="Z977" s="61"/>
      <c r="AA977" s="3"/>
      <c r="AB977" s="3"/>
    </row>
    <row r="978" spans="1:28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106"/>
      <c r="K978" s="88"/>
      <c r="L978" s="10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61"/>
      <c r="Y978" s="61"/>
      <c r="Z978" s="61"/>
      <c r="AA978" s="3"/>
      <c r="AB978" s="3"/>
    </row>
    <row r="979" spans="1:28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106"/>
      <c r="K979" s="88"/>
      <c r="L979" s="10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61"/>
      <c r="Y979" s="61"/>
      <c r="Z979" s="61"/>
      <c r="AA979" s="3"/>
      <c r="AB979" s="3"/>
    </row>
    <row r="980" spans="1:28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106"/>
      <c r="K980" s="88"/>
      <c r="L980" s="10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61"/>
      <c r="Y980" s="61"/>
      <c r="Z980" s="61"/>
      <c r="AA980" s="3"/>
      <c r="AB980" s="3"/>
    </row>
    <row r="981" spans="1:28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106"/>
      <c r="K981" s="88"/>
      <c r="L981" s="10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61"/>
      <c r="Y981" s="61"/>
      <c r="Z981" s="61"/>
      <c r="AA981" s="3"/>
      <c r="AB981" s="3"/>
    </row>
    <row r="982" spans="1:28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106"/>
      <c r="K982" s="88"/>
      <c r="L982" s="10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61"/>
      <c r="Y982" s="61"/>
      <c r="Z982" s="61"/>
      <c r="AA982" s="3"/>
      <c r="AB982" s="3"/>
    </row>
    <row r="983" spans="1:28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106"/>
      <c r="K983" s="88"/>
      <c r="L983" s="10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61"/>
      <c r="Y983" s="61"/>
      <c r="Z983" s="61"/>
      <c r="AA983" s="3"/>
      <c r="AB983" s="3"/>
    </row>
    <row r="984" spans="1:28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106"/>
      <c r="K984" s="88"/>
      <c r="L984" s="10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61"/>
      <c r="Y984" s="61"/>
      <c r="Z984" s="61"/>
      <c r="AA984" s="3"/>
      <c r="AB984" s="3"/>
    </row>
    <row r="985" spans="1:28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106"/>
      <c r="K985" s="88"/>
      <c r="L985" s="10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61"/>
      <c r="Y985" s="61"/>
      <c r="Z985" s="61"/>
      <c r="AA985" s="3"/>
      <c r="AB985" s="3"/>
    </row>
    <row r="986" spans="1:28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106"/>
      <c r="K986" s="88"/>
      <c r="L986" s="10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61"/>
      <c r="Y986" s="61"/>
      <c r="Z986" s="61"/>
      <c r="AA986" s="3"/>
      <c r="AB986" s="3"/>
    </row>
    <row r="987" spans="1:28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106"/>
      <c r="K987" s="88"/>
      <c r="L987" s="10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61"/>
      <c r="Y987" s="61"/>
      <c r="Z987" s="61"/>
      <c r="AA987" s="3"/>
      <c r="AB987" s="3"/>
    </row>
    <row r="988" spans="1:28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106"/>
      <c r="K988" s="88"/>
      <c r="L988" s="10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61"/>
      <c r="Y988" s="61"/>
      <c r="Z988" s="61"/>
      <c r="AA988" s="3"/>
      <c r="AB988" s="3"/>
    </row>
    <row r="989" spans="1:28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106"/>
      <c r="K989" s="88"/>
      <c r="L989" s="10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61"/>
      <c r="Y989" s="61"/>
      <c r="Z989" s="61"/>
      <c r="AA989" s="3"/>
      <c r="AB989" s="3"/>
    </row>
    <row r="990" spans="1:28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106"/>
      <c r="K990" s="88"/>
      <c r="L990" s="10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61"/>
      <c r="Y990" s="61"/>
      <c r="Z990" s="61"/>
      <c r="AA990" s="3"/>
      <c r="AB990" s="3"/>
    </row>
    <row r="991" spans="1:28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106"/>
      <c r="K991" s="88"/>
      <c r="L991" s="10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61"/>
      <c r="Y991" s="61"/>
      <c r="Z991" s="61"/>
      <c r="AA991" s="3"/>
      <c r="AB991" s="3"/>
    </row>
    <row r="992" spans="1:28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106"/>
      <c r="K992" s="88"/>
      <c r="L992" s="10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61"/>
      <c r="Y992" s="61"/>
      <c r="Z992" s="61"/>
      <c r="AA992" s="3"/>
      <c r="AB992" s="3"/>
    </row>
    <row r="993" spans="1:28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106"/>
      <c r="K993" s="88"/>
      <c r="L993" s="10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61"/>
      <c r="Y993" s="61"/>
      <c r="Z993" s="61"/>
      <c r="AA993" s="3"/>
      <c r="AB993" s="3"/>
    </row>
    <row r="994" spans="1:28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106"/>
      <c r="K994" s="88"/>
      <c r="L994" s="10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61"/>
      <c r="Y994" s="61"/>
      <c r="Z994" s="61"/>
      <c r="AA994" s="3"/>
      <c r="AB994" s="3"/>
    </row>
    <row r="995" spans="1:28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106"/>
      <c r="K995" s="88"/>
      <c r="L995" s="10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61"/>
      <c r="Y995" s="61"/>
      <c r="Z995" s="61"/>
      <c r="AA995" s="3"/>
      <c r="AB995" s="3"/>
    </row>
    <row r="996" spans="1:28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106"/>
      <c r="K996" s="88"/>
      <c r="L996" s="10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61"/>
      <c r="Y996" s="61"/>
      <c r="Z996" s="61"/>
      <c r="AA996" s="3"/>
      <c r="AB996" s="3"/>
    </row>
    <row r="997" spans="1:28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106"/>
      <c r="K997" s="88"/>
      <c r="L997" s="10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61"/>
      <c r="Y997" s="61"/>
      <c r="Z997" s="61"/>
      <c r="AA997" s="3"/>
      <c r="AB997" s="3"/>
    </row>
    <row r="998" spans="1:28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106"/>
      <c r="K998" s="88"/>
      <c r="L998" s="10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61"/>
      <c r="Y998" s="61"/>
      <c r="Z998" s="61"/>
      <c r="AA998" s="3"/>
      <c r="AB998" s="3"/>
    </row>
  </sheetData>
  <mergeCells count="34">
    <mergeCell ref="S3:W4"/>
    <mergeCell ref="X3:AA4"/>
    <mergeCell ref="U5:U6"/>
    <mergeCell ref="V5:V6"/>
    <mergeCell ref="W5:W6"/>
    <mergeCell ref="X5:X6"/>
    <mergeCell ref="Y5:Y6"/>
    <mergeCell ref="Z5:Z6"/>
    <mergeCell ref="S5:S6"/>
    <mergeCell ref="T5:T6"/>
    <mergeCell ref="A1:A6"/>
    <mergeCell ref="E1:H2"/>
    <mergeCell ref="I1:AA1"/>
    <mergeCell ref="I2:J2"/>
    <mergeCell ref="K2:AA2"/>
    <mergeCell ref="E3:F3"/>
    <mergeCell ref="G3:H3"/>
    <mergeCell ref="AA5:AA6"/>
    <mergeCell ref="I3:I6"/>
    <mergeCell ref="J3:J6"/>
    <mergeCell ref="K3:K6"/>
    <mergeCell ref="L3:L6"/>
    <mergeCell ref="M3:M6"/>
    <mergeCell ref="N3:O4"/>
    <mergeCell ref="N5:N6"/>
    <mergeCell ref="O5:O6"/>
    <mergeCell ref="P3:Q4"/>
    <mergeCell ref="R3:R6"/>
    <mergeCell ref="P5:P6"/>
    <mergeCell ref="Q5:Q6"/>
    <mergeCell ref="E4:E6"/>
    <mergeCell ref="F4:F6"/>
    <mergeCell ref="G4:G6"/>
    <mergeCell ref="H4:H6"/>
  </mergeCells>
  <dataValidations count="1">
    <dataValidation type="list" allowBlank="1" showErrorMessage="1" sqref="B12:B13 B15:B16 B18:B25 B27 B29:B31 B33:B35 B39:B43 B45:B46 B48:B49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7"/>
  <sheetViews>
    <sheetView topLeftCell="A10" workbookViewId="0">
      <selection activeCell="E18" sqref="E18"/>
    </sheetView>
  </sheetViews>
  <sheetFormatPr defaultColWidth="12.5703125" defaultRowHeight="15" customHeight="1" x14ac:dyDescent="0.2"/>
  <cols>
    <col min="1" max="1" width="84.7109375" customWidth="1"/>
    <col min="2" max="2" width="24.85546875" hidden="1" customWidth="1"/>
    <col min="3" max="3" width="11.28515625" hidden="1" customWidth="1"/>
    <col min="4" max="4" width="6.7109375" hidden="1" customWidth="1"/>
    <col min="5" max="5" width="12" customWidth="1"/>
    <col min="6" max="6" width="12.140625" customWidth="1"/>
    <col min="7" max="7" width="12" customWidth="1"/>
    <col min="9" max="10" width="11.42578125" customWidth="1"/>
    <col min="11" max="11" width="20.7109375" customWidth="1"/>
    <col min="12" max="23" width="9.140625" hidden="1" customWidth="1"/>
  </cols>
  <sheetData>
    <row r="1" spans="1:24" ht="17.25" customHeight="1" x14ac:dyDescent="0.2">
      <c r="A1" s="462" t="s">
        <v>232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ht="75" customHeight="1" x14ac:dyDescent="0.2">
      <c r="A2" s="406" t="s">
        <v>3</v>
      </c>
      <c r="B2" s="58"/>
      <c r="C2" s="58"/>
      <c r="D2" s="58"/>
      <c r="E2" s="463" t="s">
        <v>233</v>
      </c>
      <c r="F2" s="464"/>
      <c r="G2" s="463" t="s">
        <v>234</v>
      </c>
      <c r="H2" s="464"/>
      <c r="I2" s="463" t="s">
        <v>235</v>
      </c>
      <c r="J2" s="464"/>
      <c r="K2" s="463" t="s">
        <v>236</v>
      </c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  <c r="X2" s="107"/>
    </row>
    <row r="3" spans="1:24" ht="14.25" customHeight="1" x14ac:dyDescent="0.2">
      <c r="A3" s="407"/>
      <c r="B3" s="29"/>
      <c r="C3" s="29"/>
      <c r="D3" s="30"/>
      <c r="E3" s="442" t="s">
        <v>237</v>
      </c>
      <c r="F3" s="412" t="s">
        <v>238</v>
      </c>
      <c r="G3" s="442" t="s">
        <v>237</v>
      </c>
      <c r="H3" s="412" t="s">
        <v>239</v>
      </c>
      <c r="I3" s="466" t="s">
        <v>237</v>
      </c>
      <c r="J3" s="466" t="s">
        <v>239</v>
      </c>
      <c r="K3" s="408" t="s">
        <v>238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08"/>
    </row>
    <row r="4" spans="1:24" ht="51" customHeight="1" x14ac:dyDescent="0.2">
      <c r="A4" s="407"/>
      <c r="B4" s="29"/>
      <c r="C4" s="29"/>
      <c r="D4" s="30"/>
      <c r="E4" s="448"/>
      <c r="F4" s="407"/>
      <c r="G4" s="448"/>
      <c r="H4" s="407"/>
      <c r="I4" s="448"/>
      <c r="J4" s="448"/>
      <c r="K4" s="40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08"/>
    </row>
    <row r="5" spans="1:24" ht="13.5" customHeight="1" x14ac:dyDescent="0.2">
      <c r="A5" s="400"/>
      <c r="B5" s="31"/>
      <c r="C5" s="31"/>
      <c r="D5" s="109"/>
      <c r="E5" s="425"/>
      <c r="F5" s="400"/>
      <c r="G5" s="425"/>
      <c r="H5" s="400"/>
      <c r="I5" s="425"/>
      <c r="J5" s="425"/>
      <c r="K5" s="40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1:24" ht="12" customHeight="1" x14ac:dyDescent="0.2">
      <c r="A6" s="241" t="s">
        <v>240</v>
      </c>
      <c r="B6" s="350" t="s">
        <v>16</v>
      </c>
      <c r="C6" s="351" t="s">
        <v>17</v>
      </c>
      <c r="D6" s="350" t="s">
        <v>18</v>
      </c>
      <c r="E6" s="241">
        <v>130</v>
      </c>
      <c r="F6" s="241">
        <v>131</v>
      </c>
      <c r="G6" s="241">
        <v>132</v>
      </c>
      <c r="H6" s="241">
        <v>133</v>
      </c>
      <c r="I6" s="241">
        <v>134</v>
      </c>
      <c r="J6" s="352">
        <v>135</v>
      </c>
      <c r="K6" s="241">
        <v>136</v>
      </c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4" ht="12.75" hidden="1" customHeight="1" x14ac:dyDescent="0.2">
      <c r="A7" s="32" t="s">
        <v>116</v>
      </c>
      <c r="B7" s="96"/>
      <c r="C7" s="96"/>
      <c r="D7" s="96"/>
      <c r="E7" s="96"/>
      <c r="F7" s="96"/>
      <c r="G7" s="96"/>
      <c r="H7" s="96"/>
      <c r="I7" s="96"/>
      <c r="J7" s="112"/>
      <c r="K7" s="9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4" ht="12.75" hidden="1" customHeight="1" x14ac:dyDescent="0.2">
      <c r="A8" s="32" t="s">
        <v>117</v>
      </c>
      <c r="B8" s="96"/>
      <c r="C8" s="96"/>
      <c r="D8" s="96"/>
      <c r="E8" s="96"/>
      <c r="F8" s="96"/>
      <c r="G8" s="96"/>
      <c r="H8" s="96"/>
      <c r="I8" s="96"/>
      <c r="J8" s="112"/>
      <c r="K8" s="9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5" hidden="1" customHeight="1" x14ac:dyDescent="0.2">
      <c r="A9" s="32" t="s">
        <v>118</v>
      </c>
      <c r="B9" s="96"/>
      <c r="C9" s="96"/>
      <c r="D9" s="96"/>
      <c r="E9" s="74"/>
      <c r="F9" s="74"/>
      <c r="G9" s="74"/>
      <c r="H9" s="74"/>
      <c r="I9" s="74"/>
      <c r="J9" s="76"/>
      <c r="K9" s="7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4" ht="16.5" customHeight="1" x14ac:dyDescent="0.2">
      <c r="A10" s="140" t="s">
        <v>19</v>
      </c>
      <c r="B10" s="141"/>
      <c r="C10" s="141"/>
      <c r="D10" s="142"/>
      <c r="E10" s="174">
        <f t="shared" ref="E10:W10" si="0">E11+E12</f>
        <v>5060</v>
      </c>
      <c r="F10" s="174">
        <f t="shared" si="0"/>
        <v>38</v>
      </c>
      <c r="G10" s="174">
        <f t="shared" si="0"/>
        <v>1964</v>
      </c>
      <c r="H10" s="174">
        <f t="shared" si="0"/>
        <v>102</v>
      </c>
      <c r="I10" s="174">
        <f t="shared" si="0"/>
        <v>1067</v>
      </c>
      <c r="J10" s="174">
        <f t="shared" si="0"/>
        <v>55</v>
      </c>
      <c r="K10" s="174">
        <f t="shared" si="0"/>
        <v>138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</row>
    <row r="11" spans="1:24" ht="14.2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3985</v>
      </c>
      <c r="F11" s="176">
        <v>32</v>
      </c>
      <c r="G11" s="176">
        <v>1016</v>
      </c>
      <c r="H11" s="176">
        <v>64</v>
      </c>
      <c r="I11" s="176">
        <v>624</v>
      </c>
      <c r="J11" s="176">
        <v>34</v>
      </c>
      <c r="K11" s="176">
        <v>98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ht="1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1075</v>
      </c>
      <c r="F12" s="176">
        <v>6</v>
      </c>
      <c r="G12" s="176">
        <v>948</v>
      </c>
      <c r="H12" s="176">
        <v>38</v>
      </c>
      <c r="I12" s="176">
        <v>443</v>
      </c>
      <c r="J12" s="176">
        <v>21</v>
      </c>
      <c r="K12" s="176">
        <v>40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4.25" customHeight="1" x14ac:dyDescent="0.2">
      <c r="A13" s="140" t="s">
        <v>26</v>
      </c>
      <c r="B13" s="141"/>
      <c r="C13" s="141"/>
      <c r="D13" s="142"/>
      <c r="E13" s="174">
        <f t="shared" ref="E13:W13" si="1">SUM(E14:E15)</f>
        <v>35335</v>
      </c>
      <c r="F13" s="174">
        <f t="shared" si="1"/>
        <v>161</v>
      </c>
      <c r="G13" s="174">
        <f t="shared" si="1"/>
        <v>22184</v>
      </c>
      <c r="H13" s="174">
        <f t="shared" si="1"/>
        <v>579</v>
      </c>
      <c r="I13" s="174">
        <f t="shared" si="1"/>
        <v>64187</v>
      </c>
      <c r="J13" s="174">
        <f t="shared" si="1"/>
        <v>1662</v>
      </c>
      <c r="K13" s="174">
        <f t="shared" si="1"/>
        <v>1789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  <c r="S13" s="12">
        <f t="shared" si="1"/>
        <v>0</v>
      </c>
      <c r="T13" s="12">
        <f t="shared" si="1"/>
        <v>0</v>
      </c>
      <c r="U13" s="12">
        <f t="shared" si="1"/>
        <v>0</v>
      </c>
      <c r="V13" s="12">
        <f t="shared" si="1"/>
        <v>0</v>
      </c>
      <c r="W13" s="12">
        <f t="shared" si="1"/>
        <v>0</v>
      </c>
    </row>
    <row r="14" spans="1:24" ht="14.2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23850</v>
      </c>
      <c r="F14" s="177">
        <v>74</v>
      </c>
      <c r="G14" s="177">
        <v>21919</v>
      </c>
      <c r="H14" s="177">
        <v>562</v>
      </c>
      <c r="I14" s="177">
        <v>17901</v>
      </c>
      <c r="J14" s="177">
        <v>572</v>
      </c>
      <c r="K14" s="177">
        <v>694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4" ht="12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11485</v>
      </c>
      <c r="F15" s="178">
        <v>87</v>
      </c>
      <c r="G15" s="178">
        <v>265</v>
      </c>
      <c r="H15" s="178">
        <v>17</v>
      </c>
      <c r="I15" s="178">
        <v>46286</v>
      </c>
      <c r="J15" s="178">
        <v>1090</v>
      </c>
      <c r="K15" s="178">
        <v>1095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4" ht="24.75" customHeight="1" x14ac:dyDescent="0.2">
      <c r="A16" s="140" t="s">
        <v>33</v>
      </c>
      <c r="B16" s="141"/>
      <c r="C16" s="141"/>
      <c r="D16" s="147"/>
      <c r="E16" s="174">
        <f t="shared" ref="E16:W16" si="2">E17+E18+E21+E22</f>
        <v>15987</v>
      </c>
      <c r="F16" s="174">
        <f t="shared" si="2"/>
        <v>120</v>
      </c>
      <c r="G16" s="179">
        <f t="shared" si="2"/>
        <v>4614</v>
      </c>
      <c r="H16" s="179">
        <f t="shared" si="2"/>
        <v>231</v>
      </c>
      <c r="I16" s="174">
        <f t="shared" si="2"/>
        <v>29222</v>
      </c>
      <c r="J16" s="174">
        <f t="shared" si="2"/>
        <v>1439</v>
      </c>
      <c r="K16" s="174">
        <f t="shared" si="2"/>
        <v>1477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2">
        <f t="shared" si="2"/>
        <v>0</v>
      </c>
      <c r="T16" s="12">
        <f t="shared" si="2"/>
        <v>0</v>
      </c>
      <c r="U16" s="12">
        <f t="shared" si="2"/>
        <v>0</v>
      </c>
      <c r="V16" s="12">
        <f t="shared" si="2"/>
        <v>0</v>
      </c>
      <c r="W16" s="12">
        <f t="shared" si="2"/>
        <v>0</v>
      </c>
    </row>
    <row r="17" spans="1:23" ht="13.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353">
        <v>5075</v>
      </c>
      <c r="F17" s="354">
        <v>33</v>
      </c>
      <c r="G17" s="181">
        <v>4393</v>
      </c>
      <c r="H17" s="181">
        <v>223</v>
      </c>
      <c r="I17" s="178">
        <v>5849</v>
      </c>
      <c r="J17" s="119">
        <v>202</v>
      </c>
      <c r="K17" s="119">
        <v>237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ht="27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 t="shared" ref="E18" si="3">E33+E39+E45+E48+E19+E20</f>
        <v>483</v>
      </c>
      <c r="F18" s="183">
        <f t="shared" ref="F18" si="4">F33+F39+F45+F48+F19+F20</f>
        <v>7</v>
      </c>
      <c r="G18" s="183">
        <f t="shared" ref="G18" si="5">G33+G39+G45+G48+G19+G20</f>
        <v>221</v>
      </c>
      <c r="H18" s="183">
        <f t="shared" ref="H18" si="6">H33+H39+H45+H48+H19+H20</f>
        <v>8</v>
      </c>
      <c r="I18" s="183">
        <f t="shared" ref="I18" si="7">I33+I39+I45+I48+I19+I20</f>
        <v>1293</v>
      </c>
      <c r="J18" s="183">
        <f t="shared" ref="J18" si="8">J33+J39+J45+J48+J19+J20</f>
        <v>54</v>
      </c>
      <c r="K18" s="183">
        <f t="shared" ref="K18" si="9">K33+K39+K45+K48+K19+K20</f>
        <v>54</v>
      </c>
      <c r="L18" s="18">
        <f t="shared" ref="L18:W18" si="10">L33+L39+L45+L48</f>
        <v>0</v>
      </c>
      <c r="M18" s="18">
        <f t="shared" si="10"/>
        <v>0</v>
      </c>
      <c r="N18" s="18">
        <f t="shared" si="10"/>
        <v>0</v>
      </c>
      <c r="O18" s="18">
        <f t="shared" si="10"/>
        <v>0</v>
      </c>
      <c r="P18" s="18">
        <f t="shared" si="10"/>
        <v>0</v>
      </c>
      <c r="Q18" s="18">
        <f t="shared" si="10"/>
        <v>0</v>
      </c>
      <c r="R18" s="18">
        <f t="shared" si="10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  <c r="V18" s="18">
        <f t="shared" si="10"/>
        <v>0</v>
      </c>
      <c r="W18" s="18">
        <f t="shared" si="10"/>
        <v>0</v>
      </c>
    </row>
    <row r="19" spans="1:23" ht="15" customHeight="1" x14ac:dyDescent="0.2">
      <c r="A19" s="154" t="s">
        <v>40</v>
      </c>
      <c r="B19" s="155"/>
      <c r="C19" s="155"/>
      <c r="D19" s="156"/>
      <c r="E19" s="119">
        <v>0</v>
      </c>
      <c r="F19" s="119">
        <v>0</v>
      </c>
      <c r="G19" s="119">
        <v>0</v>
      </c>
      <c r="H19" s="119">
        <v>0</v>
      </c>
      <c r="I19" s="119">
        <v>78</v>
      </c>
      <c r="J19" s="119">
        <v>8</v>
      </c>
      <c r="K19" s="119">
        <v>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" customHeight="1" x14ac:dyDescent="0.2">
      <c r="A20" s="154" t="s">
        <v>41</v>
      </c>
      <c r="B20" s="155"/>
      <c r="C20" s="155"/>
      <c r="D20" s="156"/>
      <c r="E20" s="119">
        <v>0</v>
      </c>
      <c r="F20" s="119">
        <v>0</v>
      </c>
      <c r="G20" s="119">
        <v>0</v>
      </c>
      <c r="H20" s="119">
        <v>0</v>
      </c>
      <c r="I20" s="119">
        <v>60</v>
      </c>
      <c r="J20" s="119">
        <v>2</v>
      </c>
      <c r="K20" s="119">
        <v>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6.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W21" si="11">E40</f>
        <v>75</v>
      </c>
      <c r="F21" s="183">
        <f t="shared" si="11"/>
        <v>1</v>
      </c>
      <c r="G21" s="183">
        <v>0</v>
      </c>
      <c r="H21" s="183">
        <v>0</v>
      </c>
      <c r="I21" s="183">
        <f t="shared" si="11"/>
        <v>392</v>
      </c>
      <c r="J21" s="183">
        <f t="shared" si="11"/>
        <v>36</v>
      </c>
      <c r="K21" s="183">
        <f t="shared" si="11"/>
        <v>36</v>
      </c>
      <c r="L21" s="18">
        <f t="shared" si="11"/>
        <v>0</v>
      </c>
      <c r="M21" s="18">
        <f t="shared" si="11"/>
        <v>0</v>
      </c>
      <c r="N21" s="18">
        <f t="shared" si="11"/>
        <v>0</v>
      </c>
      <c r="O21" s="18">
        <f t="shared" si="11"/>
        <v>0</v>
      </c>
      <c r="P21" s="18">
        <f t="shared" si="11"/>
        <v>0</v>
      </c>
      <c r="Q21" s="18">
        <f t="shared" si="11"/>
        <v>0</v>
      </c>
      <c r="R21" s="18">
        <f t="shared" si="11"/>
        <v>0</v>
      </c>
      <c r="S21" s="18">
        <f t="shared" si="11"/>
        <v>0</v>
      </c>
      <c r="T21" s="18">
        <f t="shared" si="11"/>
        <v>0</v>
      </c>
      <c r="U21" s="18">
        <f t="shared" si="11"/>
        <v>0</v>
      </c>
      <c r="V21" s="18">
        <f t="shared" si="11"/>
        <v>0</v>
      </c>
      <c r="W21" s="18">
        <f t="shared" si="11"/>
        <v>0</v>
      </c>
    </row>
    <row r="22" spans="1:23" ht="13.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W22" si="12">E23+E24</f>
        <v>10354</v>
      </c>
      <c r="F22" s="183">
        <f t="shared" si="12"/>
        <v>79</v>
      </c>
      <c r="G22" s="183">
        <f t="shared" si="12"/>
        <v>0</v>
      </c>
      <c r="H22" s="183">
        <f t="shared" si="12"/>
        <v>0</v>
      </c>
      <c r="I22" s="183">
        <f t="shared" si="12"/>
        <v>21688</v>
      </c>
      <c r="J22" s="183">
        <f t="shared" si="12"/>
        <v>1147</v>
      </c>
      <c r="K22" s="183">
        <f t="shared" si="12"/>
        <v>1150</v>
      </c>
      <c r="L22" s="18">
        <f t="shared" si="12"/>
        <v>0</v>
      </c>
      <c r="M22" s="18">
        <f t="shared" si="12"/>
        <v>0</v>
      </c>
      <c r="N22" s="18">
        <f t="shared" si="12"/>
        <v>0</v>
      </c>
      <c r="O22" s="18">
        <f t="shared" si="12"/>
        <v>0</v>
      </c>
      <c r="P22" s="18">
        <f t="shared" si="12"/>
        <v>0</v>
      </c>
      <c r="Q22" s="18">
        <f t="shared" si="12"/>
        <v>0</v>
      </c>
      <c r="R22" s="18">
        <f t="shared" si="12"/>
        <v>0</v>
      </c>
      <c r="S22" s="18">
        <f t="shared" si="12"/>
        <v>0</v>
      </c>
      <c r="T22" s="18">
        <f t="shared" si="12"/>
        <v>0</v>
      </c>
      <c r="U22" s="18">
        <f t="shared" si="12"/>
        <v>0</v>
      </c>
      <c r="V22" s="18">
        <f t="shared" si="12"/>
        <v>0</v>
      </c>
      <c r="W22" s="18">
        <f t="shared" si="12"/>
        <v>0</v>
      </c>
    </row>
    <row r="23" spans="1:23" ht="18.75" customHeight="1" x14ac:dyDescent="0.2">
      <c r="A23" s="143" t="s">
        <v>48</v>
      </c>
      <c r="B23" s="144"/>
      <c r="C23" s="144"/>
      <c r="D23" s="158"/>
      <c r="E23" s="119">
        <v>9150</v>
      </c>
      <c r="F23" s="119">
        <v>59</v>
      </c>
      <c r="G23" s="119">
        <v>0</v>
      </c>
      <c r="H23" s="119">
        <v>0</v>
      </c>
      <c r="I23" s="119">
        <v>14801</v>
      </c>
      <c r="J23" s="119">
        <v>732</v>
      </c>
      <c r="K23" s="119">
        <v>732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7.25" customHeight="1" x14ac:dyDescent="0.2">
      <c r="A24" s="143" t="s">
        <v>49</v>
      </c>
      <c r="B24" s="144"/>
      <c r="C24" s="144"/>
      <c r="D24" s="158"/>
      <c r="E24" s="184">
        <v>1204</v>
      </c>
      <c r="F24" s="184">
        <v>20</v>
      </c>
      <c r="G24" s="184">
        <v>0</v>
      </c>
      <c r="H24" s="184">
        <v>0</v>
      </c>
      <c r="I24" s="184">
        <v>6887</v>
      </c>
      <c r="J24" s="184">
        <v>415</v>
      </c>
      <c r="K24" s="184">
        <v>418</v>
      </c>
      <c r="L24" s="15"/>
      <c r="M24" s="114"/>
      <c r="N24" s="114"/>
      <c r="O24" s="15"/>
      <c r="P24" s="114"/>
      <c r="Q24" s="15"/>
      <c r="R24" s="114"/>
      <c r="S24" s="114"/>
      <c r="T24" s="15"/>
      <c r="U24" s="114"/>
      <c r="V24" s="15"/>
      <c r="W24" s="114"/>
    </row>
    <row r="25" spans="1:23" ht="14.25" customHeight="1" x14ac:dyDescent="0.2">
      <c r="A25" s="140" t="s">
        <v>50</v>
      </c>
      <c r="B25" s="141"/>
      <c r="C25" s="141"/>
      <c r="D25" s="141"/>
      <c r="E25" s="174">
        <f t="shared" ref="E25:W25" si="13">SUM(E26,E27,E30,E31 +E37)</f>
        <v>225</v>
      </c>
      <c r="F25" s="174">
        <f t="shared" si="13"/>
        <v>2</v>
      </c>
      <c r="G25" s="174">
        <f t="shared" si="13"/>
        <v>24</v>
      </c>
      <c r="H25" s="174">
        <f t="shared" si="13"/>
        <v>21</v>
      </c>
      <c r="I25" s="174">
        <f t="shared" si="13"/>
        <v>447</v>
      </c>
      <c r="J25" s="174">
        <f t="shared" si="13"/>
        <v>52</v>
      </c>
      <c r="K25" s="174">
        <f t="shared" si="13"/>
        <v>61</v>
      </c>
      <c r="L25" s="12">
        <f t="shared" si="13"/>
        <v>0</v>
      </c>
      <c r="M25" s="12">
        <f t="shared" si="13"/>
        <v>0</v>
      </c>
      <c r="N25" s="12">
        <f t="shared" si="13"/>
        <v>0</v>
      </c>
      <c r="O25" s="12">
        <f t="shared" si="13"/>
        <v>0</v>
      </c>
      <c r="P25" s="12">
        <f t="shared" si="13"/>
        <v>0</v>
      </c>
      <c r="Q25" s="12">
        <f t="shared" si="13"/>
        <v>0</v>
      </c>
      <c r="R25" s="12">
        <f t="shared" si="13"/>
        <v>0</v>
      </c>
      <c r="S25" s="12">
        <f t="shared" si="13"/>
        <v>0</v>
      </c>
      <c r="T25" s="12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</row>
    <row r="26" spans="1:23" ht="14.2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150</v>
      </c>
      <c r="F26" s="119">
        <v>1</v>
      </c>
      <c r="G26" s="119">
        <v>0</v>
      </c>
      <c r="H26" s="119">
        <v>0</v>
      </c>
      <c r="I26" s="119">
        <v>205</v>
      </c>
      <c r="J26" s="119">
        <v>17</v>
      </c>
      <c r="K26" s="119">
        <v>17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4.25" customHeight="1" x14ac:dyDescent="0.2">
      <c r="A27" s="160" t="s">
        <v>54</v>
      </c>
      <c r="B27" s="161"/>
      <c r="C27" s="161"/>
      <c r="D27" s="162"/>
      <c r="E27" s="185">
        <f t="shared" ref="E27:W27" si="14">SUM(E28,E29)</f>
        <v>75</v>
      </c>
      <c r="F27" s="185">
        <f t="shared" si="14"/>
        <v>1</v>
      </c>
      <c r="G27" s="185">
        <f t="shared" si="14"/>
        <v>24</v>
      </c>
      <c r="H27" s="185">
        <f t="shared" si="14"/>
        <v>21</v>
      </c>
      <c r="I27" s="185">
        <f t="shared" si="14"/>
        <v>162</v>
      </c>
      <c r="J27" s="185">
        <f t="shared" si="14"/>
        <v>29</v>
      </c>
      <c r="K27" s="185">
        <f t="shared" si="14"/>
        <v>38</v>
      </c>
      <c r="L27" s="20">
        <f t="shared" si="14"/>
        <v>0</v>
      </c>
      <c r="M27" s="20">
        <f t="shared" si="14"/>
        <v>0</v>
      </c>
      <c r="N27" s="20">
        <f t="shared" si="14"/>
        <v>0</v>
      </c>
      <c r="O27" s="20">
        <f t="shared" si="14"/>
        <v>0</v>
      </c>
      <c r="P27" s="20">
        <f t="shared" si="14"/>
        <v>0</v>
      </c>
      <c r="Q27" s="20">
        <f t="shared" si="14"/>
        <v>0</v>
      </c>
      <c r="R27" s="20">
        <f t="shared" si="14"/>
        <v>0</v>
      </c>
      <c r="S27" s="20">
        <f t="shared" si="14"/>
        <v>0</v>
      </c>
      <c r="T27" s="20">
        <f t="shared" si="14"/>
        <v>0</v>
      </c>
      <c r="U27" s="20">
        <f t="shared" si="14"/>
        <v>0</v>
      </c>
      <c r="V27" s="20">
        <f t="shared" si="14"/>
        <v>0</v>
      </c>
      <c r="W27" s="20">
        <f t="shared" si="14"/>
        <v>0</v>
      </c>
    </row>
    <row r="28" spans="1:23" ht="12.7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75</v>
      </c>
      <c r="F28" s="119">
        <v>1</v>
      </c>
      <c r="G28" s="119">
        <v>24</v>
      </c>
      <c r="H28" s="119">
        <v>21</v>
      </c>
      <c r="I28" s="119">
        <v>154</v>
      </c>
      <c r="J28" s="119">
        <v>18</v>
      </c>
      <c r="K28" s="119">
        <v>27</v>
      </c>
      <c r="L28" s="115"/>
      <c r="M28" s="16"/>
      <c r="N28" s="16"/>
      <c r="O28" s="115"/>
      <c r="P28" s="16"/>
      <c r="Q28" s="115"/>
      <c r="R28" s="16"/>
      <c r="S28" s="16"/>
      <c r="T28" s="115"/>
      <c r="U28" s="16"/>
      <c r="V28" s="115"/>
      <c r="W28" s="16"/>
    </row>
    <row r="29" spans="1:23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0</v>
      </c>
      <c r="F29" s="119">
        <v>0</v>
      </c>
      <c r="G29" s="119">
        <v>0</v>
      </c>
      <c r="H29" s="119">
        <v>0</v>
      </c>
      <c r="I29" s="119">
        <v>8</v>
      </c>
      <c r="J29" s="119">
        <v>11</v>
      </c>
      <c r="K29" s="119">
        <v>11</v>
      </c>
      <c r="L29" s="37"/>
      <c r="M29" s="16"/>
      <c r="N29" s="16"/>
      <c r="O29" s="37"/>
      <c r="P29" s="16"/>
      <c r="Q29" s="37"/>
      <c r="R29" s="16"/>
      <c r="S29" s="16"/>
      <c r="T29" s="37"/>
      <c r="U29" s="16"/>
      <c r="V29" s="37"/>
      <c r="W29" s="16"/>
    </row>
    <row r="30" spans="1:23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21"/>
      <c r="M30" s="16"/>
      <c r="N30" s="16"/>
      <c r="O30" s="21"/>
      <c r="P30" s="16"/>
      <c r="Q30" s="21"/>
      <c r="R30" s="16"/>
      <c r="S30" s="16"/>
      <c r="T30" s="21"/>
      <c r="U30" s="16"/>
      <c r="V30" s="21"/>
      <c r="W30" s="16"/>
    </row>
    <row r="31" spans="1:23" ht="12.75" customHeight="1" x14ac:dyDescent="0.2">
      <c r="A31" s="160" t="s">
        <v>64</v>
      </c>
      <c r="B31" s="161"/>
      <c r="C31" s="161"/>
      <c r="D31" s="161"/>
      <c r="E31" s="185">
        <v>0</v>
      </c>
      <c r="F31" s="185">
        <f t="shared" ref="F31:W31" si="15">F34</f>
        <v>0</v>
      </c>
      <c r="G31" s="185">
        <f t="shared" si="15"/>
        <v>0</v>
      </c>
      <c r="H31" s="185">
        <f t="shared" si="15"/>
        <v>0</v>
      </c>
      <c r="I31" s="185">
        <f t="shared" si="15"/>
        <v>75</v>
      </c>
      <c r="J31" s="185">
        <f t="shared" si="15"/>
        <v>5</v>
      </c>
      <c r="K31" s="185">
        <f t="shared" si="15"/>
        <v>5</v>
      </c>
      <c r="L31" s="22">
        <f t="shared" si="15"/>
        <v>0</v>
      </c>
      <c r="M31" s="20">
        <f t="shared" si="15"/>
        <v>0</v>
      </c>
      <c r="N31" s="20">
        <f t="shared" si="15"/>
        <v>0</v>
      </c>
      <c r="O31" s="22">
        <f t="shared" si="15"/>
        <v>0</v>
      </c>
      <c r="P31" s="20">
        <f t="shared" si="15"/>
        <v>0</v>
      </c>
      <c r="Q31" s="22">
        <f t="shared" si="15"/>
        <v>0</v>
      </c>
      <c r="R31" s="20">
        <f t="shared" si="15"/>
        <v>0</v>
      </c>
      <c r="S31" s="20">
        <f t="shared" si="15"/>
        <v>0</v>
      </c>
      <c r="T31" s="22">
        <f t="shared" si="15"/>
        <v>0</v>
      </c>
      <c r="U31" s="20">
        <f t="shared" si="15"/>
        <v>0</v>
      </c>
      <c r="V31" s="22">
        <f t="shared" si="15"/>
        <v>0</v>
      </c>
      <c r="W31" s="20">
        <f t="shared" si="15"/>
        <v>0</v>
      </c>
    </row>
    <row r="32" spans="1:23" ht="12.7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75</v>
      </c>
      <c r="F32" s="191">
        <v>1</v>
      </c>
      <c r="G32" s="191">
        <v>208</v>
      </c>
      <c r="H32" s="191">
        <v>36</v>
      </c>
      <c r="I32" s="191">
        <v>1063</v>
      </c>
      <c r="J32" s="191">
        <v>39</v>
      </c>
      <c r="K32" s="191">
        <v>39</v>
      </c>
      <c r="L32" s="116"/>
      <c r="M32" s="17"/>
      <c r="N32" s="17"/>
      <c r="O32" s="116"/>
      <c r="P32" s="17"/>
      <c r="Q32" s="116"/>
      <c r="R32" s="17"/>
      <c r="S32" s="17"/>
      <c r="T32" s="116"/>
      <c r="U32" s="17"/>
      <c r="V32" s="116"/>
      <c r="W32" s="17"/>
    </row>
    <row r="33" spans="1:23" ht="26.2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0</v>
      </c>
      <c r="F33" s="193">
        <v>0</v>
      </c>
      <c r="G33" s="193">
        <v>0</v>
      </c>
      <c r="H33" s="193">
        <v>0</v>
      </c>
      <c r="I33" s="193">
        <v>134</v>
      </c>
      <c r="J33" s="193">
        <v>7</v>
      </c>
      <c r="K33" s="193">
        <v>7</v>
      </c>
      <c r="L33" s="116"/>
      <c r="M33" s="17"/>
      <c r="N33" s="17"/>
      <c r="O33" s="116"/>
      <c r="P33" s="17"/>
      <c r="Q33" s="116"/>
      <c r="R33" s="17"/>
      <c r="S33" s="17"/>
      <c r="T33" s="116"/>
      <c r="U33" s="17"/>
      <c r="V33" s="116"/>
      <c r="W33" s="17"/>
    </row>
    <row r="34" spans="1:23" ht="12.7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247">
        <v>0</v>
      </c>
      <c r="F34" s="248">
        <v>0</v>
      </c>
      <c r="G34" s="248">
        <v>0</v>
      </c>
      <c r="H34" s="248">
        <v>0</v>
      </c>
      <c r="I34" s="248">
        <v>75</v>
      </c>
      <c r="J34" s="248">
        <v>5</v>
      </c>
      <c r="K34" s="248">
        <v>5</v>
      </c>
      <c r="L34" s="116"/>
      <c r="M34" s="17"/>
      <c r="N34" s="17"/>
      <c r="O34" s="116"/>
      <c r="P34" s="17"/>
      <c r="Q34" s="116"/>
      <c r="R34" s="17"/>
      <c r="S34" s="17"/>
      <c r="T34" s="116"/>
      <c r="U34" s="17"/>
      <c r="V34" s="116"/>
      <c r="W34" s="17"/>
    </row>
    <row r="35" spans="1:23" ht="12.75" customHeight="1" x14ac:dyDescent="0.2">
      <c r="A35" s="166" t="s">
        <v>74</v>
      </c>
      <c r="B35" s="144"/>
      <c r="C35" s="144"/>
      <c r="D35" s="144"/>
      <c r="E35" s="197">
        <f t="shared" ref="E35:W35" si="16">SUM(E32:E34)</f>
        <v>75</v>
      </c>
      <c r="F35" s="197">
        <f t="shared" si="16"/>
        <v>1</v>
      </c>
      <c r="G35" s="197">
        <f t="shared" si="16"/>
        <v>208</v>
      </c>
      <c r="H35" s="197">
        <f t="shared" si="16"/>
        <v>36</v>
      </c>
      <c r="I35" s="197">
        <f t="shared" si="16"/>
        <v>1272</v>
      </c>
      <c r="J35" s="197">
        <f t="shared" si="16"/>
        <v>51</v>
      </c>
      <c r="K35" s="197">
        <f t="shared" si="16"/>
        <v>51</v>
      </c>
      <c r="L35" s="24">
        <f t="shared" si="16"/>
        <v>0</v>
      </c>
      <c r="M35" s="23">
        <f t="shared" si="16"/>
        <v>0</v>
      </c>
      <c r="N35" s="23">
        <f t="shared" si="16"/>
        <v>0</v>
      </c>
      <c r="O35" s="24">
        <f t="shared" si="16"/>
        <v>0</v>
      </c>
      <c r="P35" s="23">
        <f t="shared" si="16"/>
        <v>0</v>
      </c>
      <c r="Q35" s="24">
        <f t="shared" si="16"/>
        <v>0</v>
      </c>
      <c r="R35" s="23">
        <f t="shared" si="16"/>
        <v>0</v>
      </c>
      <c r="S35" s="23">
        <f t="shared" si="16"/>
        <v>0</v>
      </c>
      <c r="T35" s="24">
        <f t="shared" si="16"/>
        <v>0</v>
      </c>
      <c r="U35" s="23">
        <f t="shared" si="16"/>
        <v>0</v>
      </c>
      <c r="V35" s="24">
        <f t="shared" si="16"/>
        <v>0</v>
      </c>
      <c r="W35" s="23">
        <f t="shared" si="16"/>
        <v>0</v>
      </c>
    </row>
    <row r="36" spans="1:23" ht="12.75" customHeight="1" x14ac:dyDescent="0.2">
      <c r="A36" s="167" t="s">
        <v>75</v>
      </c>
      <c r="B36" s="161"/>
      <c r="C36" s="161"/>
      <c r="D36" s="161"/>
      <c r="E36" s="199">
        <f t="shared" ref="E36:W36" si="17">E38+E39+E40</f>
        <v>408</v>
      </c>
      <c r="F36" s="199">
        <f t="shared" si="17"/>
        <v>6</v>
      </c>
      <c r="G36" s="199">
        <f t="shared" si="17"/>
        <v>471</v>
      </c>
      <c r="H36" s="199">
        <f t="shared" si="17"/>
        <v>35</v>
      </c>
      <c r="I36" s="199">
        <f t="shared" si="17"/>
        <v>2021</v>
      </c>
      <c r="J36" s="199">
        <f t="shared" si="17"/>
        <v>98</v>
      </c>
      <c r="K36" s="199">
        <f t="shared" si="17"/>
        <v>98</v>
      </c>
      <c r="L36" s="25">
        <f t="shared" si="17"/>
        <v>0</v>
      </c>
      <c r="M36" s="25">
        <f t="shared" si="17"/>
        <v>0</v>
      </c>
      <c r="N36" s="25">
        <f t="shared" si="17"/>
        <v>0</v>
      </c>
      <c r="O36" s="25">
        <f t="shared" si="17"/>
        <v>0</v>
      </c>
      <c r="P36" s="25">
        <f t="shared" si="17"/>
        <v>0</v>
      </c>
      <c r="Q36" s="25">
        <f t="shared" si="17"/>
        <v>0</v>
      </c>
      <c r="R36" s="25">
        <f t="shared" si="17"/>
        <v>0</v>
      </c>
      <c r="S36" s="25">
        <f t="shared" si="17"/>
        <v>0</v>
      </c>
      <c r="T36" s="25">
        <f t="shared" si="17"/>
        <v>0</v>
      </c>
      <c r="U36" s="25">
        <f t="shared" si="17"/>
        <v>0</v>
      </c>
      <c r="V36" s="25">
        <f t="shared" si="17"/>
        <v>0</v>
      </c>
      <c r="W36" s="25">
        <f t="shared" si="17"/>
        <v>0</v>
      </c>
    </row>
    <row r="37" spans="1:23" ht="12.75" customHeight="1" x14ac:dyDescent="0.2">
      <c r="A37" s="168" t="s">
        <v>76</v>
      </c>
      <c r="B37" s="161"/>
      <c r="C37" s="161"/>
      <c r="D37" s="161"/>
      <c r="E37" s="185">
        <f t="shared" ref="E37:W37" si="18">E41</f>
        <v>0</v>
      </c>
      <c r="F37" s="185">
        <f t="shared" si="18"/>
        <v>0</v>
      </c>
      <c r="G37" s="185">
        <f t="shared" si="18"/>
        <v>0</v>
      </c>
      <c r="H37" s="185">
        <f t="shared" si="18"/>
        <v>0</v>
      </c>
      <c r="I37" s="185">
        <f t="shared" si="18"/>
        <v>5</v>
      </c>
      <c r="J37" s="185">
        <f t="shared" si="18"/>
        <v>1</v>
      </c>
      <c r="K37" s="185">
        <f t="shared" si="18"/>
        <v>1</v>
      </c>
      <c r="L37" s="20">
        <f t="shared" si="18"/>
        <v>0</v>
      </c>
      <c r="M37" s="20">
        <f t="shared" si="18"/>
        <v>0</v>
      </c>
      <c r="N37" s="20">
        <f t="shared" si="18"/>
        <v>0</v>
      </c>
      <c r="O37" s="20">
        <f t="shared" si="18"/>
        <v>0</v>
      </c>
      <c r="P37" s="20">
        <f t="shared" si="18"/>
        <v>0</v>
      </c>
      <c r="Q37" s="20">
        <f t="shared" si="18"/>
        <v>0</v>
      </c>
      <c r="R37" s="20">
        <f t="shared" si="18"/>
        <v>0</v>
      </c>
      <c r="S37" s="20">
        <f t="shared" si="18"/>
        <v>0</v>
      </c>
      <c r="T37" s="20">
        <f t="shared" si="18"/>
        <v>0</v>
      </c>
      <c r="U37" s="20">
        <f t="shared" si="18"/>
        <v>0</v>
      </c>
      <c r="V37" s="20">
        <f t="shared" si="18"/>
        <v>0</v>
      </c>
      <c r="W37" s="20">
        <f t="shared" si="18"/>
        <v>0</v>
      </c>
    </row>
    <row r="38" spans="1:23" ht="14.2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0</v>
      </c>
      <c r="F38" s="119">
        <v>0</v>
      </c>
      <c r="G38" s="119">
        <v>471</v>
      </c>
      <c r="H38" s="119">
        <v>35</v>
      </c>
      <c r="I38" s="119">
        <v>696</v>
      </c>
      <c r="J38" s="119">
        <v>37</v>
      </c>
      <c r="K38" s="119">
        <v>37</v>
      </c>
      <c r="L38" s="37"/>
      <c r="M38" s="16"/>
      <c r="N38" s="16"/>
      <c r="O38" s="37"/>
      <c r="P38" s="16"/>
      <c r="Q38" s="37"/>
      <c r="R38" s="16"/>
      <c r="S38" s="16"/>
      <c r="T38" s="37"/>
      <c r="U38" s="16"/>
      <c r="V38" s="37"/>
      <c r="W38" s="16"/>
    </row>
    <row r="39" spans="1:23" ht="12.75" customHeight="1" x14ac:dyDescent="0.2">
      <c r="A39" s="163" t="s">
        <v>119</v>
      </c>
      <c r="B39" s="144"/>
      <c r="C39" s="144"/>
      <c r="D39" s="144"/>
      <c r="E39" s="119">
        <v>333</v>
      </c>
      <c r="F39" s="119">
        <v>5</v>
      </c>
      <c r="G39" s="119">
        <v>0</v>
      </c>
      <c r="H39" s="119">
        <v>0</v>
      </c>
      <c r="I39" s="119">
        <v>933</v>
      </c>
      <c r="J39" s="119">
        <v>25</v>
      </c>
      <c r="K39" s="119">
        <v>25</v>
      </c>
      <c r="L39" s="37"/>
      <c r="M39" s="16"/>
      <c r="N39" s="16"/>
      <c r="O39" s="37"/>
      <c r="P39" s="16"/>
      <c r="Q39" s="37"/>
      <c r="R39" s="16"/>
      <c r="S39" s="16"/>
      <c r="T39" s="37"/>
      <c r="U39" s="16"/>
      <c r="V39" s="37"/>
      <c r="W39" s="16"/>
    </row>
    <row r="40" spans="1:23" ht="12.75" customHeight="1" x14ac:dyDescent="0.2">
      <c r="A40" s="163" t="s">
        <v>81</v>
      </c>
      <c r="B40" s="144"/>
      <c r="C40" s="144"/>
      <c r="D40" s="144"/>
      <c r="E40" s="119">
        <v>75</v>
      </c>
      <c r="F40" s="119">
        <v>1</v>
      </c>
      <c r="G40" s="119">
        <v>0</v>
      </c>
      <c r="H40" s="119">
        <v>0</v>
      </c>
      <c r="I40" s="119">
        <v>392</v>
      </c>
      <c r="J40" s="119">
        <v>36</v>
      </c>
      <c r="K40" s="119">
        <v>36</v>
      </c>
      <c r="L40" s="37"/>
      <c r="M40" s="16"/>
      <c r="N40" s="16"/>
      <c r="O40" s="37"/>
      <c r="P40" s="16"/>
      <c r="Q40" s="37"/>
      <c r="R40" s="16"/>
      <c r="S40" s="16"/>
      <c r="T40" s="37"/>
      <c r="U40" s="16"/>
      <c r="V40" s="37"/>
      <c r="W40" s="16"/>
    </row>
    <row r="41" spans="1:23" ht="16.5" customHeight="1" x14ac:dyDescent="0.2">
      <c r="A41" s="169" t="s">
        <v>82</v>
      </c>
      <c r="B41" s="144"/>
      <c r="C41" s="144"/>
      <c r="D41" s="144"/>
      <c r="E41" s="119">
        <v>0</v>
      </c>
      <c r="F41" s="119">
        <v>0</v>
      </c>
      <c r="G41" s="119">
        <v>0</v>
      </c>
      <c r="H41" s="119">
        <v>0</v>
      </c>
      <c r="I41" s="119">
        <v>5</v>
      </c>
      <c r="J41" s="119">
        <v>1</v>
      </c>
      <c r="K41" s="119">
        <v>1</v>
      </c>
      <c r="L41" s="37"/>
      <c r="M41" s="16"/>
      <c r="N41" s="16"/>
      <c r="O41" s="37"/>
      <c r="P41" s="16"/>
      <c r="Q41" s="37"/>
      <c r="R41" s="16"/>
      <c r="S41" s="16"/>
      <c r="T41" s="37"/>
      <c r="U41" s="16"/>
      <c r="V41" s="37"/>
      <c r="W41" s="16"/>
    </row>
    <row r="42" spans="1:23" ht="12.75" customHeight="1" x14ac:dyDescent="0.2">
      <c r="A42" s="170" t="s">
        <v>83</v>
      </c>
      <c r="B42" s="171"/>
      <c r="C42" s="171"/>
      <c r="D42" s="171"/>
      <c r="E42" s="200">
        <f t="shared" ref="E42:W42" si="19">E38+E39+E40</f>
        <v>408</v>
      </c>
      <c r="F42" s="200">
        <f t="shared" si="19"/>
        <v>6</v>
      </c>
      <c r="G42" s="200">
        <f t="shared" si="19"/>
        <v>471</v>
      </c>
      <c r="H42" s="200">
        <f t="shared" si="19"/>
        <v>35</v>
      </c>
      <c r="I42" s="200">
        <f t="shared" si="19"/>
        <v>2021</v>
      </c>
      <c r="J42" s="200">
        <f t="shared" si="19"/>
        <v>98</v>
      </c>
      <c r="K42" s="200">
        <f t="shared" si="19"/>
        <v>98</v>
      </c>
      <c r="L42" s="26">
        <f t="shared" si="19"/>
        <v>0</v>
      </c>
      <c r="M42" s="26">
        <f t="shared" si="19"/>
        <v>0</v>
      </c>
      <c r="N42" s="26">
        <f t="shared" si="19"/>
        <v>0</v>
      </c>
      <c r="O42" s="26">
        <f t="shared" si="19"/>
        <v>0</v>
      </c>
      <c r="P42" s="26">
        <f t="shared" si="19"/>
        <v>0</v>
      </c>
      <c r="Q42" s="26">
        <f t="shared" si="19"/>
        <v>0</v>
      </c>
      <c r="R42" s="26">
        <f t="shared" si="19"/>
        <v>0</v>
      </c>
      <c r="S42" s="26">
        <f t="shared" si="19"/>
        <v>0</v>
      </c>
      <c r="T42" s="26">
        <f t="shared" si="19"/>
        <v>0</v>
      </c>
      <c r="U42" s="26">
        <f t="shared" si="19"/>
        <v>0</v>
      </c>
      <c r="V42" s="26">
        <f t="shared" si="19"/>
        <v>0</v>
      </c>
      <c r="W42" s="26">
        <f t="shared" si="19"/>
        <v>0</v>
      </c>
    </row>
    <row r="43" spans="1:23" ht="28.5" customHeight="1" x14ac:dyDescent="0.2">
      <c r="A43" s="160" t="s">
        <v>84</v>
      </c>
      <c r="B43" s="161"/>
      <c r="C43" s="161"/>
      <c r="D43" s="161"/>
      <c r="E43" s="185">
        <f t="shared" ref="E43:W43" si="20">SUM(E44:E45)</f>
        <v>150</v>
      </c>
      <c r="F43" s="185">
        <f t="shared" si="20"/>
        <v>2</v>
      </c>
      <c r="G43" s="185">
        <f t="shared" si="20"/>
        <v>1171</v>
      </c>
      <c r="H43" s="185">
        <f t="shared" si="20"/>
        <v>33</v>
      </c>
      <c r="I43" s="185">
        <f t="shared" si="20"/>
        <v>1466</v>
      </c>
      <c r="J43" s="185">
        <f t="shared" si="20"/>
        <v>33</v>
      </c>
      <c r="K43" s="185">
        <f t="shared" si="20"/>
        <v>33</v>
      </c>
      <c r="L43" s="22">
        <f t="shared" si="20"/>
        <v>0</v>
      </c>
      <c r="M43" s="20">
        <f t="shared" si="20"/>
        <v>0</v>
      </c>
      <c r="N43" s="20">
        <f t="shared" si="20"/>
        <v>0</v>
      </c>
      <c r="O43" s="22">
        <f t="shared" si="20"/>
        <v>0</v>
      </c>
      <c r="P43" s="20">
        <f t="shared" si="20"/>
        <v>0</v>
      </c>
      <c r="Q43" s="22">
        <f t="shared" si="20"/>
        <v>0</v>
      </c>
      <c r="R43" s="20">
        <f t="shared" si="20"/>
        <v>0</v>
      </c>
      <c r="S43" s="20">
        <f t="shared" si="20"/>
        <v>0</v>
      </c>
      <c r="T43" s="22">
        <f t="shared" si="20"/>
        <v>0</v>
      </c>
      <c r="U43" s="20">
        <f t="shared" si="20"/>
        <v>0</v>
      </c>
      <c r="V43" s="22">
        <f t="shared" si="20"/>
        <v>0</v>
      </c>
      <c r="W43" s="20">
        <f t="shared" si="20"/>
        <v>0</v>
      </c>
    </row>
    <row r="44" spans="1:23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0</v>
      </c>
      <c r="F44" s="119">
        <v>0</v>
      </c>
      <c r="G44" s="119">
        <v>950</v>
      </c>
      <c r="H44" s="119">
        <v>25</v>
      </c>
      <c r="I44" s="119">
        <v>1434</v>
      </c>
      <c r="J44" s="119">
        <v>25</v>
      </c>
      <c r="K44" s="119">
        <v>25</v>
      </c>
      <c r="L44" s="37"/>
      <c r="M44" s="16"/>
      <c r="N44" s="16"/>
      <c r="O44" s="37"/>
      <c r="P44" s="16"/>
      <c r="Q44" s="37"/>
      <c r="R44" s="16"/>
      <c r="S44" s="16"/>
      <c r="T44" s="37"/>
      <c r="U44" s="16"/>
      <c r="V44" s="37"/>
      <c r="W44" s="16"/>
    </row>
    <row r="45" spans="1:23" ht="27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150</v>
      </c>
      <c r="F45" s="119">
        <v>2</v>
      </c>
      <c r="G45" s="119">
        <v>221</v>
      </c>
      <c r="H45" s="119">
        <v>8</v>
      </c>
      <c r="I45" s="119">
        <v>32</v>
      </c>
      <c r="J45" s="119">
        <v>8</v>
      </c>
      <c r="K45" s="119">
        <v>8</v>
      </c>
      <c r="L45" s="37"/>
      <c r="M45" s="16"/>
      <c r="N45" s="16"/>
      <c r="O45" s="37"/>
      <c r="P45" s="16"/>
      <c r="Q45" s="37"/>
      <c r="R45" s="16"/>
      <c r="S45" s="16"/>
      <c r="T45" s="37"/>
      <c r="U45" s="16"/>
      <c r="V45" s="37"/>
      <c r="W45" s="16"/>
    </row>
    <row r="46" spans="1:23" ht="17.25" customHeight="1" x14ac:dyDescent="0.2">
      <c r="A46" s="160" t="s">
        <v>91</v>
      </c>
      <c r="B46" s="161"/>
      <c r="C46" s="161"/>
      <c r="D46" s="161"/>
      <c r="E46" s="185">
        <f t="shared" ref="E46:W46" si="21">SUM(E47:E48)</f>
        <v>810</v>
      </c>
      <c r="F46" s="185">
        <f t="shared" si="21"/>
        <v>2</v>
      </c>
      <c r="G46" s="185">
        <f t="shared" si="21"/>
        <v>460</v>
      </c>
      <c r="H46" s="185">
        <f t="shared" si="21"/>
        <v>23</v>
      </c>
      <c r="I46" s="185">
        <f t="shared" si="21"/>
        <v>158</v>
      </c>
      <c r="J46" s="185">
        <f t="shared" si="21"/>
        <v>15</v>
      </c>
      <c r="K46" s="185">
        <f t="shared" si="21"/>
        <v>27</v>
      </c>
      <c r="L46" s="22">
        <f t="shared" si="21"/>
        <v>0</v>
      </c>
      <c r="M46" s="20">
        <f t="shared" si="21"/>
        <v>0</v>
      </c>
      <c r="N46" s="20">
        <f t="shared" si="21"/>
        <v>0</v>
      </c>
      <c r="O46" s="22">
        <f t="shared" si="21"/>
        <v>0</v>
      </c>
      <c r="P46" s="20">
        <f t="shared" si="21"/>
        <v>0</v>
      </c>
      <c r="Q46" s="22">
        <f t="shared" si="21"/>
        <v>0</v>
      </c>
      <c r="R46" s="20">
        <f t="shared" si="21"/>
        <v>0</v>
      </c>
      <c r="S46" s="20">
        <f t="shared" si="21"/>
        <v>0</v>
      </c>
      <c r="T46" s="22">
        <f t="shared" si="21"/>
        <v>0</v>
      </c>
      <c r="U46" s="20">
        <f t="shared" si="21"/>
        <v>0</v>
      </c>
      <c r="V46" s="22">
        <f t="shared" si="21"/>
        <v>0</v>
      </c>
      <c r="W46" s="20">
        <f t="shared" si="21"/>
        <v>0</v>
      </c>
    </row>
    <row r="47" spans="1:23" ht="18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810</v>
      </c>
      <c r="F47" s="119">
        <v>2</v>
      </c>
      <c r="G47" s="119">
        <v>460</v>
      </c>
      <c r="H47" s="119">
        <v>23</v>
      </c>
      <c r="I47" s="119">
        <v>102</v>
      </c>
      <c r="J47" s="119">
        <v>11</v>
      </c>
      <c r="K47" s="119">
        <v>23</v>
      </c>
      <c r="L47" s="37"/>
      <c r="M47" s="16"/>
      <c r="N47" s="16"/>
      <c r="O47" s="37"/>
      <c r="P47" s="16"/>
      <c r="Q47" s="37"/>
      <c r="R47" s="16"/>
      <c r="S47" s="16"/>
      <c r="T47" s="37"/>
      <c r="U47" s="16"/>
      <c r="V47" s="37"/>
      <c r="W47" s="16"/>
    </row>
    <row r="48" spans="1:23" ht="27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0</v>
      </c>
      <c r="F48" s="119">
        <v>0</v>
      </c>
      <c r="G48" s="119">
        <v>0</v>
      </c>
      <c r="H48" s="119">
        <v>0</v>
      </c>
      <c r="I48" s="119">
        <v>56</v>
      </c>
      <c r="J48" s="119">
        <v>4</v>
      </c>
      <c r="K48" s="119">
        <v>4</v>
      </c>
      <c r="L48" s="37"/>
      <c r="M48" s="16"/>
      <c r="N48" s="16"/>
      <c r="O48" s="37"/>
      <c r="P48" s="16"/>
      <c r="Q48" s="37"/>
      <c r="R48" s="16"/>
      <c r="S48" s="16"/>
      <c r="T48" s="37"/>
      <c r="U48" s="16"/>
      <c r="V48" s="37"/>
      <c r="W48" s="16"/>
    </row>
    <row r="49" spans="1:23" ht="12.75" customHeight="1" x14ac:dyDescent="0.2">
      <c r="A49" s="172" t="s">
        <v>98</v>
      </c>
      <c r="B49" s="173"/>
      <c r="C49" s="173"/>
      <c r="D49" s="173"/>
      <c r="E49" s="174">
        <f t="shared" ref="E49:W49" si="22">E25+E16+E13+E10</f>
        <v>56607</v>
      </c>
      <c r="F49" s="174">
        <f t="shared" si="22"/>
        <v>321</v>
      </c>
      <c r="G49" s="174">
        <f t="shared" si="22"/>
        <v>28786</v>
      </c>
      <c r="H49" s="174">
        <f t="shared" si="22"/>
        <v>933</v>
      </c>
      <c r="I49" s="174">
        <f t="shared" si="22"/>
        <v>94923</v>
      </c>
      <c r="J49" s="174">
        <f t="shared" si="22"/>
        <v>3208</v>
      </c>
      <c r="K49" s="174">
        <f t="shared" si="22"/>
        <v>3465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2">
        <f t="shared" si="22"/>
        <v>0</v>
      </c>
      <c r="P49" s="12">
        <f t="shared" si="22"/>
        <v>0</v>
      </c>
      <c r="Q49" s="12">
        <f t="shared" si="22"/>
        <v>0</v>
      </c>
      <c r="R49" s="12">
        <f t="shared" si="22"/>
        <v>0</v>
      </c>
      <c r="S49" s="12">
        <f t="shared" si="22"/>
        <v>0</v>
      </c>
      <c r="T49" s="12">
        <f t="shared" si="22"/>
        <v>0</v>
      </c>
      <c r="U49" s="12">
        <f t="shared" si="22"/>
        <v>0</v>
      </c>
      <c r="V49" s="12">
        <f t="shared" si="22"/>
        <v>0</v>
      </c>
      <c r="W49" s="12">
        <f t="shared" si="22"/>
        <v>0</v>
      </c>
    </row>
    <row r="50" spans="1:23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</sheetData>
  <mergeCells count="13">
    <mergeCell ref="K3:K5"/>
    <mergeCell ref="A1:K1"/>
    <mergeCell ref="A2:A5"/>
    <mergeCell ref="E2:F2"/>
    <mergeCell ref="G2:H2"/>
    <mergeCell ref="I2:J2"/>
    <mergeCell ref="K2:W2"/>
    <mergeCell ref="E3:E5"/>
    <mergeCell ref="F3:F5"/>
    <mergeCell ref="G3:G5"/>
    <mergeCell ref="H3:H5"/>
    <mergeCell ref="I3:I5"/>
    <mergeCell ref="J3:J5"/>
  </mergeCells>
  <dataValidations count="1">
    <dataValidation type="list" allowBlank="1" showErrorMessage="1" sqref="B11:B12 B14:B15 B17:B24 B26 B28:B30 B32:B34 B38:B42 B44:B45 B47:B48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ignoredErrors>
    <ignoredError sqref="E35" formulaRange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workbookViewId="0">
      <selection activeCell="O21" sqref="O21"/>
    </sheetView>
  </sheetViews>
  <sheetFormatPr defaultColWidth="12.5703125" defaultRowHeight="15" customHeight="1" x14ac:dyDescent="0.2"/>
  <cols>
    <col min="1" max="1" width="59.140625" customWidth="1"/>
    <col min="2" max="2" width="24.85546875" hidden="1" customWidth="1"/>
    <col min="3" max="3" width="11.28515625" hidden="1" customWidth="1"/>
    <col min="4" max="4" width="16" hidden="1" customWidth="1"/>
    <col min="5" max="5" width="11.28515625" customWidth="1"/>
    <col min="6" max="6" width="10.140625" customWidth="1"/>
    <col min="7" max="7" width="12.140625" customWidth="1"/>
    <col min="8" max="8" width="12.28515625" customWidth="1"/>
    <col min="9" max="9" width="10.5703125" customWidth="1"/>
    <col min="10" max="10" width="10.85546875" customWidth="1"/>
    <col min="11" max="11" width="10.7109375" customWidth="1"/>
    <col min="12" max="12" width="11.140625" customWidth="1"/>
    <col min="13" max="13" width="10.28515625" customWidth="1"/>
    <col min="14" max="14" width="9.140625" customWidth="1"/>
    <col min="15" max="26" width="8.7109375" customWidth="1"/>
  </cols>
  <sheetData>
    <row r="1" spans="1:26" ht="13.5" customHeight="1" x14ac:dyDescent="0.2">
      <c r="A1" s="467" t="s">
        <v>241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"/>
    </row>
    <row r="2" spans="1:26" ht="23.25" customHeight="1" x14ac:dyDescent="0.2">
      <c r="A2" s="468" t="s">
        <v>3</v>
      </c>
      <c r="B2" s="30"/>
      <c r="C2" s="30"/>
      <c r="D2" s="30"/>
      <c r="E2" s="412" t="s">
        <v>242</v>
      </c>
      <c r="F2" s="412" t="s">
        <v>243</v>
      </c>
      <c r="G2" s="412" t="s">
        <v>244</v>
      </c>
      <c r="H2" s="469" t="s">
        <v>245</v>
      </c>
      <c r="I2" s="404"/>
      <c r="J2" s="404"/>
      <c r="K2" s="404"/>
      <c r="L2" s="404"/>
      <c r="M2" s="405"/>
      <c r="N2" s="3"/>
    </row>
    <row r="3" spans="1:26" ht="14.25" customHeight="1" x14ac:dyDescent="0.2">
      <c r="A3" s="407"/>
      <c r="B3" s="29"/>
      <c r="C3" s="29"/>
      <c r="D3" s="30"/>
      <c r="E3" s="407"/>
      <c r="F3" s="407"/>
      <c r="G3" s="407"/>
      <c r="H3" s="412" t="s">
        <v>246</v>
      </c>
      <c r="I3" s="412" t="s">
        <v>247</v>
      </c>
      <c r="J3" s="412" t="s">
        <v>248</v>
      </c>
      <c r="K3" s="412" t="s">
        <v>249</v>
      </c>
      <c r="L3" s="412" t="s">
        <v>250</v>
      </c>
      <c r="M3" s="412" t="s">
        <v>251</v>
      </c>
      <c r="N3" s="3"/>
    </row>
    <row r="4" spans="1:26" ht="47.25" customHeight="1" x14ac:dyDescent="0.2">
      <c r="A4" s="407"/>
      <c r="B4" s="29"/>
      <c r="C4" s="29"/>
      <c r="D4" s="30"/>
      <c r="E4" s="407"/>
      <c r="F4" s="407"/>
      <c r="G4" s="407"/>
      <c r="H4" s="407"/>
      <c r="I4" s="407"/>
      <c r="J4" s="407"/>
      <c r="K4" s="407"/>
      <c r="L4" s="407"/>
      <c r="M4" s="407"/>
      <c r="N4" s="3"/>
    </row>
    <row r="5" spans="1:26" ht="12" customHeight="1" x14ac:dyDescent="0.2">
      <c r="A5" s="400"/>
      <c r="B5" s="31"/>
      <c r="C5" s="31"/>
      <c r="D5" s="109"/>
      <c r="E5" s="400"/>
      <c r="F5" s="400"/>
      <c r="G5" s="400"/>
      <c r="H5" s="400"/>
      <c r="I5" s="400"/>
      <c r="J5" s="400"/>
      <c r="K5" s="400"/>
      <c r="L5" s="400"/>
      <c r="M5" s="400"/>
      <c r="N5" s="3"/>
    </row>
    <row r="6" spans="1:26" ht="12" customHeight="1" x14ac:dyDescent="0.2">
      <c r="A6" s="234" t="s">
        <v>252</v>
      </c>
      <c r="B6" s="217" t="s">
        <v>16</v>
      </c>
      <c r="C6" s="356" t="s">
        <v>17</v>
      </c>
      <c r="D6" s="357" t="s">
        <v>18</v>
      </c>
      <c r="E6" s="234">
        <v>137</v>
      </c>
      <c r="F6" s="358">
        <v>138</v>
      </c>
      <c r="G6" s="358">
        <v>139</v>
      </c>
      <c r="H6" s="241">
        <v>140</v>
      </c>
      <c r="I6" s="241">
        <v>141</v>
      </c>
      <c r="J6" s="241">
        <v>142</v>
      </c>
      <c r="K6" s="241">
        <v>143</v>
      </c>
      <c r="L6" s="241">
        <v>144</v>
      </c>
      <c r="M6" s="241">
        <v>145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2.75" hidden="1" customHeight="1" x14ac:dyDescent="0.2">
      <c r="A7" s="32" t="s">
        <v>116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3"/>
    </row>
    <row r="8" spans="1:26" ht="12.75" hidden="1" customHeight="1" x14ac:dyDescent="0.2">
      <c r="A8" s="32" t="s">
        <v>117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3"/>
    </row>
    <row r="9" spans="1:26" ht="14.25" hidden="1" customHeight="1" x14ac:dyDescent="0.2">
      <c r="A9" s="32" t="s">
        <v>118</v>
      </c>
      <c r="B9" s="96"/>
      <c r="C9" s="96"/>
      <c r="D9" s="96"/>
      <c r="E9" s="32"/>
      <c r="F9" s="32"/>
      <c r="G9" s="74"/>
      <c r="H9" s="74"/>
      <c r="I9" s="74"/>
      <c r="J9" s="74"/>
      <c r="K9" s="74"/>
      <c r="L9" s="74"/>
      <c r="M9" s="74"/>
      <c r="N9" s="3"/>
    </row>
    <row r="10" spans="1:26" ht="26.25" customHeight="1" x14ac:dyDescent="0.2">
      <c r="A10" s="140" t="s">
        <v>19</v>
      </c>
      <c r="B10" s="141"/>
      <c r="C10" s="141"/>
      <c r="D10" s="142"/>
      <c r="E10" s="124">
        <f t="shared" ref="E10:M10" si="0">E11+E12</f>
        <v>38863798</v>
      </c>
      <c r="F10" s="124">
        <f t="shared" si="0"/>
        <v>1500000</v>
      </c>
      <c r="G10" s="124">
        <f t="shared" si="0"/>
        <v>39843798</v>
      </c>
      <c r="H10" s="124">
        <f t="shared" si="0"/>
        <v>33368100</v>
      </c>
      <c r="I10" s="124">
        <f t="shared" si="0"/>
        <v>30000</v>
      </c>
      <c r="J10" s="124">
        <f t="shared" si="0"/>
        <v>402398</v>
      </c>
      <c r="K10" s="124">
        <f t="shared" si="0"/>
        <v>306610</v>
      </c>
      <c r="L10" s="124">
        <f t="shared" si="0"/>
        <v>428848</v>
      </c>
      <c r="M10" s="124">
        <f t="shared" si="0"/>
        <v>5307842</v>
      </c>
      <c r="N10" s="3"/>
    </row>
    <row r="11" spans="1:26" ht="14.2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25">
        <v>28650683</v>
      </c>
      <c r="F11" s="126">
        <v>1500000</v>
      </c>
      <c r="G11" s="126">
        <v>29630683</v>
      </c>
      <c r="H11" s="126">
        <v>24937583</v>
      </c>
      <c r="I11" s="126">
        <v>20000</v>
      </c>
      <c r="J11" s="126">
        <v>102500</v>
      </c>
      <c r="K11" s="126">
        <v>265000</v>
      </c>
      <c r="L11" s="126">
        <v>183400</v>
      </c>
      <c r="M11" s="126">
        <v>4122200</v>
      </c>
      <c r="N11" s="3"/>
    </row>
    <row r="12" spans="1:26" ht="14.2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25">
        <v>10213115</v>
      </c>
      <c r="F12" s="126">
        <v>0</v>
      </c>
      <c r="G12" s="126">
        <v>10213115</v>
      </c>
      <c r="H12" s="126">
        <v>8430517</v>
      </c>
      <c r="I12" s="126">
        <v>10000</v>
      </c>
      <c r="J12" s="126">
        <v>299898</v>
      </c>
      <c r="K12" s="126">
        <v>41610</v>
      </c>
      <c r="L12" s="126">
        <v>245448</v>
      </c>
      <c r="M12" s="126">
        <v>1185642</v>
      </c>
      <c r="N12" s="3"/>
      <c r="P12" s="3" t="s">
        <v>0</v>
      </c>
    </row>
    <row r="13" spans="1:26" ht="12" customHeight="1" x14ac:dyDescent="0.2">
      <c r="A13" s="140" t="s">
        <v>26</v>
      </c>
      <c r="B13" s="141"/>
      <c r="C13" s="141"/>
      <c r="D13" s="142"/>
      <c r="E13" s="124">
        <f t="shared" ref="E13:M13" si="1">SUM(E14:E15)</f>
        <v>358397650</v>
      </c>
      <c r="F13" s="124">
        <f t="shared" si="1"/>
        <v>11104399</v>
      </c>
      <c r="G13" s="124">
        <f t="shared" si="1"/>
        <v>328369562</v>
      </c>
      <c r="H13" s="124">
        <f t="shared" si="1"/>
        <v>245780038</v>
      </c>
      <c r="I13" s="124">
        <f t="shared" si="1"/>
        <v>218360</v>
      </c>
      <c r="J13" s="124">
        <f t="shared" si="1"/>
        <v>7190112</v>
      </c>
      <c r="K13" s="124">
        <f t="shared" si="1"/>
        <v>4634413</v>
      </c>
      <c r="L13" s="124">
        <f t="shared" si="1"/>
        <v>7015647</v>
      </c>
      <c r="M13" s="124">
        <f t="shared" si="1"/>
        <v>45412309</v>
      </c>
      <c r="N13" s="3"/>
    </row>
    <row r="14" spans="1:26" ht="13.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27">
        <v>202351211</v>
      </c>
      <c r="F14" s="127">
        <v>5875302</v>
      </c>
      <c r="G14" s="127">
        <v>184836009</v>
      </c>
      <c r="H14" s="127">
        <v>142384937</v>
      </c>
      <c r="I14" s="127">
        <v>73011</v>
      </c>
      <c r="J14" s="127">
        <v>3160833</v>
      </c>
      <c r="K14" s="127">
        <v>1736771</v>
      </c>
      <c r="L14" s="127">
        <v>1099792</v>
      </c>
      <c r="M14" s="127">
        <v>25593012</v>
      </c>
      <c r="N14" s="3"/>
    </row>
    <row r="15" spans="1:26" ht="1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20">
        <v>156046439</v>
      </c>
      <c r="F15" s="128">
        <v>5229097</v>
      </c>
      <c r="G15" s="128">
        <v>143533553</v>
      </c>
      <c r="H15" s="128">
        <v>103395101</v>
      </c>
      <c r="I15" s="128">
        <v>145349</v>
      </c>
      <c r="J15" s="128">
        <v>4029279</v>
      </c>
      <c r="K15" s="128">
        <v>2897642</v>
      </c>
      <c r="L15" s="128">
        <v>5915855</v>
      </c>
      <c r="M15" s="128">
        <v>19819297</v>
      </c>
      <c r="N15" s="3"/>
    </row>
    <row r="16" spans="1:26" ht="16.5" customHeight="1" x14ac:dyDescent="0.2">
      <c r="A16" s="140" t="s">
        <v>33</v>
      </c>
      <c r="B16" s="141"/>
      <c r="C16" s="141"/>
      <c r="D16" s="147"/>
      <c r="E16" s="121">
        <f t="shared" ref="E16:M16" si="2">E17+E18+E21+E22</f>
        <v>147639709</v>
      </c>
      <c r="F16" s="124">
        <f t="shared" si="2"/>
        <v>17587956</v>
      </c>
      <c r="G16" s="124">
        <f t="shared" si="2"/>
        <v>153453732</v>
      </c>
      <c r="H16" s="124">
        <f t="shared" si="2"/>
        <v>135955573</v>
      </c>
      <c r="I16" s="124">
        <f t="shared" si="2"/>
        <v>207126</v>
      </c>
      <c r="J16" s="124">
        <f t="shared" si="2"/>
        <v>8606943</v>
      </c>
      <c r="K16" s="124">
        <f t="shared" si="2"/>
        <v>1490556</v>
      </c>
      <c r="L16" s="124">
        <f t="shared" si="2"/>
        <v>6970012</v>
      </c>
      <c r="M16" s="121">
        <f t="shared" si="2"/>
        <v>4041002</v>
      </c>
      <c r="N16" s="3"/>
    </row>
    <row r="17" spans="1:26" ht="13.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129">
        <v>10155853</v>
      </c>
      <c r="F17" s="232">
        <v>846584</v>
      </c>
      <c r="G17" s="232">
        <v>27853933</v>
      </c>
      <c r="H17" s="232">
        <v>26707904</v>
      </c>
      <c r="I17" s="232">
        <v>16785</v>
      </c>
      <c r="J17" s="232">
        <v>2537190</v>
      </c>
      <c r="K17" s="232">
        <v>739548</v>
      </c>
      <c r="L17" s="339">
        <v>1392330</v>
      </c>
      <c r="M17" s="129">
        <v>277658</v>
      </c>
      <c r="N17" s="3"/>
    </row>
    <row r="18" spans="1:26" ht="27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31">
        <f t="shared" ref="E18" si="3">E33+E39+E45+E48+E19+E20</f>
        <v>6093569</v>
      </c>
      <c r="F18" s="131">
        <f t="shared" ref="F18" si="4">F33+F39+F45+F48+F19+F20</f>
        <v>1370936</v>
      </c>
      <c r="G18" s="131">
        <f t="shared" ref="G18" si="5">G33+G39+G45+G48+G19+G20</f>
        <v>4607744</v>
      </c>
      <c r="H18" s="131">
        <f t="shared" ref="H18" si="6">H33+H39+H45+H48+H19+H20</f>
        <v>3616840</v>
      </c>
      <c r="I18" s="131">
        <f t="shared" ref="I18" si="7">I33+I39+I45+I48+I19+I20</f>
        <v>3200</v>
      </c>
      <c r="J18" s="131">
        <f t="shared" ref="J18" si="8">J33+J39+J45+J48+J19+J20</f>
        <v>701097</v>
      </c>
      <c r="K18" s="131">
        <f t="shared" ref="K18" si="9">K33+K39+K45+K48+K19+K20</f>
        <v>3839</v>
      </c>
      <c r="L18" s="131">
        <f t="shared" ref="L18" si="10">L33+L39+L45+L48+L19+L20</f>
        <v>152216</v>
      </c>
      <c r="M18" s="131">
        <f t="shared" ref="M18" si="11">M33+M39+M45+M48+M19+M20</f>
        <v>130552</v>
      </c>
      <c r="N18" s="55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4.25" customHeight="1" x14ac:dyDescent="0.2">
      <c r="A19" s="154" t="s">
        <v>40</v>
      </c>
      <c r="B19" s="155"/>
      <c r="C19" s="155"/>
      <c r="D19" s="156"/>
      <c r="E19" s="120">
        <v>868617</v>
      </c>
      <c r="F19" s="120">
        <v>3100</v>
      </c>
      <c r="G19" s="120">
        <v>867297</v>
      </c>
      <c r="H19" s="120">
        <v>829017</v>
      </c>
      <c r="I19" s="120">
        <v>0</v>
      </c>
      <c r="J19" s="120">
        <v>36533</v>
      </c>
      <c r="K19" s="120">
        <v>1247</v>
      </c>
      <c r="L19" s="120">
        <v>0</v>
      </c>
      <c r="M19" s="120">
        <v>500</v>
      </c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2.75" customHeight="1" x14ac:dyDescent="0.2">
      <c r="A20" s="154" t="s">
        <v>41</v>
      </c>
      <c r="B20" s="155"/>
      <c r="C20" s="155"/>
      <c r="D20" s="156"/>
      <c r="E20" s="120">
        <v>55667</v>
      </c>
      <c r="F20" s="120">
        <v>4000</v>
      </c>
      <c r="G20" s="120">
        <v>173500</v>
      </c>
      <c r="H20" s="120">
        <v>126700</v>
      </c>
      <c r="I20" s="120">
        <v>800</v>
      </c>
      <c r="J20" s="120">
        <v>32400</v>
      </c>
      <c r="K20" s="120">
        <v>0</v>
      </c>
      <c r="L20" s="120">
        <v>8600</v>
      </c>
      <c r="M20" s="120">
        <v>5000</v>
      </c>
      <c r="N20" s="5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7.7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30">
        <f t="shared" ref="E21:M21" si="12">E40</f>
        <v>2472529</v>
      </c>
      <c r="F21" s="130">
        <f t="shared" si="12"/>
        <v>107596</v>
      </c>
      <c r="G21" s="130">
        <f t="shared" si="12"/>
        <v>2692137</v>
      </c>
      <c r="H21" s="130">
        <f t="shared" si="12"/>
        <v>2231886</v>
      </c>
      <c r="I21" s="130">
        <f t="shared" si="12"/>
        <v>800</v>
      </c>
      <c r="J21" s="130">
        <f t="shared" si="12"/>
        <v>240500</v>
      </c>
      <c r="K21" s="130">
        <f t="shared" si="12"/>
        <v>30400</v>
      </c>
      <c r="L21" s="130">
        <f t="shared" si="12"/>
        <v>102700</v>
      </c>
      <c r="M21" s="130">
        <f t="shared" si="12"/>
        <v>85851</v>
      </c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6.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30">
        <f t="shared" ref="E22:M22" si="13">E23+E24</f>
        <v>128917758</v>
      </c>
      <c r="F22" s="130">
        <f t="shared" si="13"/>
        <v>15262840</v>
      </c>
      <c r="G22" s="130">
        <f t="shared" si="13"/>
        <v>118299918</v>
      </c>
      <c r="H22" s="130">
        <f t="shared" si="13"/>
        <v>103398943</v>
      </c>
      <c r="I22" s="130">
        <f t="shared" si="13"/>
        <v>186341</v>
      </c>
      <c r="J22" s="130">
        <f t="shared" si="13"/>
        <v>5128156</v>
      </c>
      <c r="K22" s="130">
        <f t="shared" si="13"/>
        <v>716769</v>
      </c>
      <c r="L22" s="130">
        <f t="shared" si="13"/>
        <v>5322766</v>
      </c>
      <c r="M22" s="130">
        <f t="shared" si="13"/>
        <v>3546941</v>
      </c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4.25" customHeight="1" x14ac:dyDescent="0.2">
      <c r="A23" s="143" t="s">
        <v>48</v>
      </c>
      <c r="B23" s="144"/>
      <c r="C23" s="144"/>
      <c r="D23" s="158"/>
      <c r="E23" s="120">
        <v>93139300</v>
      </c>
      <c r="F23" s="120">
        <v>1045856</v>
      </c>
      <c r="G23" s="120">
        <v>92335014</v>
      </c>
      <c r="H23" s="120">
        <v>80479923</v>
      </c>
      <c r="I23" s="120">
        <v>139241</v>
      </c>
      <c r="J23" s="120">
        <v>3181790</v>
      </c>
      <c r="K23" s="120">
        <v>530131</v>
      </c>
      <c r="L23" s="120">
        <v>4994513</v>
      </c>
      <c r="M23" s="120">
        <v>3009416</v>
      </c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4.25" customHeight="1" x14ac:dyDescent="0.2">
      <c r="A24" s="143" t="s">
        <v>49</v>
      </c>
      <c r="B24" s="144"/>
      <c r="C24" s="144"/>
      <c r="D24" s="158"/>
      <c r="E24" s="132">
        <v>35778458</v>
      </c>
      <c r="F24" s="132">
        <v>14216984</v>
      </c>
      <c r="G24" s="132">
        <v>25964904</v>
      </c>
      <c r="H24" s="132">
        <v>22919020</v>
      </c>
      <c r="I24" s="132">
        <v>47100</v>
      </c>
      <c r="J24" s="132">
        <v>1946366</v>
      </c>
      <c r="K24" s="132">
        <v>186638</v>
      </c>
      <c r="L24" s="132">
        <v>328253</v>
      </c>
      <c r="M24" s="132">
        <v>537525</v>
      </c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4.25" customHeight="1" x14ac:dyDescent="0.2">
      <c r="A25" s="140" t="s">
        <v>50</v>
      </c>
      <c r="B25" s="141"/>
      <c r="C25" s="141"/>
      <c r="D25" s="141"/>
      <c r="E25" s="124">
        <f t="shared" ref="E25:M25" si="14">SUM(E26,E27,E30,E31 +E37)</f>
        <v>10903326.1</v>
      </c>
      <c r="F25" s="124">
        <f t="shared" si="14"/>
        <v>129257</v>
      </c>
      <c r="G25" s="124">
        <f t="shared" si="14"/>
        <v>10646261</v>
      </c>
      <c r="H25" s="124">
        <f t="shared" si="14"/>
        <v>7463059.2000000002</v>
      </c>
      <c r="I25" s="124">
        <f t="shared" si="14"/>
        <v>3</v>
      </c>
      <c r="J25" s="124">
        <f t="shared" si="14"/>
        <v>45127</v>
      </c>
      <c r="K25" s="124">
        <f t="shared" si="14"/>
        <v>70000</v>
      </c>
      <c r="L25" s="124">
        <f t="shared" si="14"/>
        <v>0</v>
      </c>
      <c r="M25" s="124">
        <f t="shared" si="14"/>
        <v>3070739.7</v>
      </c>
      <c r="N25" s="3"/>
    </row>
    <row r="26" spans="1:26" ht="14.2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20">
        <v>7524500</v>
      </c>
      <c r="F26" s="120">
        <v>0</v>
      </c>
      <c r="G26" s="120">
        <v>6987520</v>
      </c>
      <c r="H26" s="120">
        <v>4936585</v>
      </c>
      <c r="I26" s="120">
        <v>0</v>
      </c>
      <c r="J26" s="120">
        <v>0</v>
      </c>
      <c r="K26" s="120">
        <v>70000</v>
      </c>
      <c r="L26" s="120">
        <v>0</v>
      </c>
      <c r="M26" s="120">
        <v>1980935</v>
      </c>
      <c r="N26" s="3"/>
    </row>
    <row r="27" spans="1:26" ht="14.25" customHeight="1" x14ac:dyDescent="0.2">
      <c r="A27" s="160" t="s">
        <v>54</v>
      </c>
      <c r="B27" s="161"/>
      <c r="C27" s="161"/>
      <c r="D27" s="162"/>
      <c r="E27" s="133">
        <f t="shared" ref="E27:M27" si="15">SUM(E28,E29)</f>
        <v>3159.1</v>
      </c>
      <c r="F27" s="133">
        <f t="shared" si="15"/>
        <v>0</v>
      </c>
      <c r="G27" s="133">
        <f t="shared" si="15"/>
        <v>0</v>
      </c>
      <c r="H27" s="133">
        <f t="shared" si="15"/>
        <v>2484.1999999999998</v>
      </c>
      <c r="I27" s="133">
        <f t="shared" si="15"/>
        <v>3</v>
      </c>
      <c r="J27" s="133">
        <f t="shared" si="15"/>
        <v>0</v>
      </c>
      <c r="K27" s="133">
        <f t="shared" si="15"/>
        <v>0</v>
      </c>
      <c r="L27" s="133">
        <f t="shared" si="15"/>
        <v>0</v>
      </c>
      <c r="M27" s="133">
        <f t="shared" si="15"/>
        <v>180.7</v>
      </c>
      <c r="N27" s="3"/>
    </row>
    <row r="28" spans="1:26" ht="27.7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20">
        <v>3159.1</v>
      </c>
      <c r="F28" s="120" t="s">
        <v>253</v>
      </c>
      <c r="G28" s="120" t="s">
        <v>254</v>
      </c>
      <c r="H28" s="120">
        <v>2484.1999999999998</v>
      </c>
      <c r="I28" s="120">
        <v>3</v>
      </c>
      <c r="J28" s="120" t="s">
        <v>255</v>
      </c>
      <c r="K28" s="120">
        <v>0</v>
      </c>
      <c r="L28" s="120">
        <v>0</v>
      </c>
      <c r="M28" s="120">
        <v>180.7</v>
      </c>
      <c r="N28" s="3"/>
    </row>
    <row r="29" spans="1:26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3"/>
    </row>
    <row r="30" spans="1:26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20">
        <v>3375667</v>
      </c>
      <c r="F30" s="120">
        <v>129257</v>
      </c>
      <c r="G30" s="120">
        <v>3504924</v>
      </c>
      <c r="H30" s="120">
        <v>2401100</v>
      </c>
      <c r="I30" s="120">
        <v>0</v>
      </c>
      <c r="J30" s="380">
        <v>14200</v>
      </c>
      <c r="K30" s="120">
        <v>0</v>
      </c>
      <c r="L30" s="120">
        <v>0</v>
      </c>
      <c r="M30" s="120">
        <v>1089624</v>
      </c>
      <c r="N30" s="3"/>
    </row>
    <row r="31" spans="1:26" ht="12.75" customHeight="1" x14ac:dyDescent="0.2">
      <c r="A31" s="160" t="s">
        <v>64</v>
      </c>
      <c r="B31" s="161"/>
      <c r="C31" s="161"/>
      <c r="D31" s="161"/>
      <c r="E31" s="133">
        <f t="shared" ref="E31:M31" si="16">E34</f>
        <v>0</v>
      </c>
      <c r="F31" s="133">
        <f t="shared" si="16"/>
        <v>0</v>
      </c>
      <c r="G31" s="133">
        <f t="shared" si="16"/>
        <v>0</v>
      </c>
      <c r="H31" s="133">
        <f t="shared" si="16"/>
        <v>0</v>
      </c>
      <c r="I31" s="133">
        <f t="shared" si="16"/>
        <v>0</v>
      </c>
      <c r="J31" s="133">
        <f t="shared" si="16"/>
        <v>0</v>
      </c>
      <c r="K31" s="133">
        <f t="shared" si="16"/>
        <v>0</v>
      </c>
      <c r="L31" s="133">
        <f t="shared" si="16"/>
        <v>0</v>
      </c>
      <c r="M31" s="133">
        <f t="shared" si="16"/>
        <v>0</v>
      </c>
      <c r="N31" s="3"/>
    </row>
    <row r="32" spans="1:26" ht="25.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34">
        <v>0</v>
      </c>
      <c r="F32" s="135">
        <v>0</v>
      </c>
      <c r="G32" s="135">
        <v>7539462</v>
      </c>
      <c r="H32" s="135">
        <v>5969616</v>
      </c>
      <c r="I32" s="135">
        <v>6785</v>
      </c>
      <c r="J32" s="135">
        <v>1164352</v>
      </c>
      <c r="K32" s="135">
        <v>269784</v>
      </c>
      <c r="L32" s="315">
        <v>0</v>
      </c>
      <c r="M32" s="135">
        <v>85725</v>
      </c>
      <c r="N32" s="3"/>
    </row>
    <row r="33" spans="1:14" ht="39.75" customHeight="1" x14ac:dyDescent="0.2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20"/>
      <c r="F33" s="128"/>
      <c r="G33" s="128"/>
      <c r="H33" s="128"/>
      <c r="I33" s="128"/>
      <c r="J33" s="128"/>
      <c r="K33" s="128"/>
      <c r="L33" s="128"/>
      <c r="M33" s="128"/>
      <c r="N33" s="3"/>
    </row>
    <row r="34" spans="1:14" ht="15" customHeight="1" x14ac:dyDescent="0.2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120"/>
      <c r="F34" s="128"/>
      <c r="G34" s="128"/>
      <c r="H34" s="128"/>
      <c r="I34" s="128"/>
      <c r="J34" s="128"/>
      <c r="K34" s="128"/>
      <c r="L34" s="128"/>
      <c r="M34" s="128"/>
      <c r="N34" s="3"/>
    </row>
    <row r="35" spans="1:14" ht="12.75" customHeight="1" x14ac:dyDescent="0.2">
      <c r="A35" s="166" t="s">
        <v>74</v>
      </c>
      <c r="B35" s="144"/>
      <c r="C35" s="144"/>
      <c r="D35" s="144"/>
      <c r="E35" s="136">
        <f t="shared" ref="E35:M35" si="17">SUM(E32:E34)</f>
        <v>0</v>
      </c>
      <c r="F35" s="136">
        <f t="shared" si="17"/>
        <v>0</v>
      </c>
      <c r="G35" s="136">
        <f t="shared" si="17"/>
        <v>7539462</v>
      </c>
      <c r="H35" s="136">
        <f t="shared" si="17"/>
        <v>5969616</v>
      </c>
      <c r="I35" s="136">
        <f t="shared" si="17"/>
        <v>6785</v>
      </c>
      <c r="J35" s="136">
        <f t="shared" si="17"/>
        <v>1164352</v>
      </c>
      <c r="K35" s="136">
        <f t="shared" si="17"/>
        <v>269784</v>
      </c>
      <c r="L35" s="136">
        <f t="shared" si="17"/>
        <v>0</v>
      </c>
      <c r="M35" s="136">
        <f t="shared" si="17"/>
        <v>85725</v>
      </c>
      <c r="N35" s="3"/>
    </row>
    <row r="36" spans="1:14" ht="12.75" customHeight="1" x14ac:dyDescent="0.2">
      <c r="A36" s="167" t="s">
        <v>75</v>
      </c>
      <c r="B36" s="161"/>
      <c r="C36" s="161"/>
      <c r="D36" s="161"/>
      <c r="E36" s="137">
        <f t="shared" ref="E36:M36" si="18">E38+E39+E40</f>
        <v>11274068</v>
      </c>
      <c r="F36" s="137">
        <f t="shared" si="18"/>
        <v>1717701</v>
      </c>
      <c r="G36" s="137">
        <f t="shared" si="18"/>
        <v>10137608</v>
      </c>
      <c r="H36" s="137">
        <f t="shared" si="18"/>
        <v>8011022</v>
      </c>
      <c r="I36" s="137">
        <f t="shared" si="18"/>
        <v>3200</v>
      </c>
      <c r="J36" s="137">
        <f t="shared" si="18"/>
        <v>1404688</v>
      </c>
      <c r="K36" s="137">
        <f t="shared" si="18"/>
        <v>234727</v>
      </c>
      <c r="L36" s="137">
        <f t="shared" si="18"/>
        <v>246316</v>
      </c>
      <c r="M36" s="137">
        <f t="shared" si="18"/>
        <v>237655</v>
      </c>
      <c r="N36" s="3"/>
    </row>
    <row r="37" spans="1:14" ht="13.5" customHeight="1" x14ac:dyDescent="0.2">
      <c r="A37" s="168" t="s">
        <v>76</v>
      </c>
      <c r="B37" s="161"/>
      <c r="C37" s="161"/>
      <c r="D37" s="161"/>
      <c r="E37" s="133">
        <f t="shared" ref="E37:M37" si="19">E41</f>
        <v>0</v>
      </c>
      <c r="F37" s="133">
        <f t="shared" si="19"/>
        <v>0</v>
      </c>
      <c r="G37" s="133">
        <f t="shared" si="19"/>
        <v>153817</v>
      </c>
      <c r="H37" s="133">
        <f t="shared" si="19"/>
        <v>122890</v>
      </c>
      <c r="I37" s="133">
        <f t="shared" si="19"/>
        <v>0</v>
      </c>
      <c r="J37" s="133">
        <f t="shared" si="19"/>
        <v>30927</v>
      </c>
      <c r="K37" s="133">
        <f t="shared" si="19"/>
        <v>0</v>
      </c>
      <c r="L37" s="133">
        <f t="shared" si="19"/>
        <v>0</v>
      </c>
      <c r="M37" s="133">
        <f t="shared" si="19"/>
        <v>0</v>
      </c>
      <c r="N37" s="3"/>
    </row>
    <row r="38" spans="1:14" ht="18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20">
        <v>3632254</v>
      </c>
      <c r="F38" s="120">
        <v>246269</v>
      </c>
      <c r="G38" s="120">
        <v>3878524</v>
      </c>
      <c r="H38" s="120">
        <v>3118013</v>
      </c>
      <c r="I38" s="120">
        <v>0</v>
      </c>
      <c r="J38" s="120">
        <v>532024</v>
      </c>
      <c r="K38" s="120">
        <v>201735</v>
      </c>
      <c r="L38" s="120">
        <v>0</v>
      </c>
      <c r="M38" s="120">
        <v>26752</v>
      </c>
      <c r="N38" s="3"/>
    </row>
    <row r="39" spans="1:14" ht="26.25" customHeight="1" x14ac:dyDescent="0.2">
      <c r="A39" s="163" t="s">
        <v>119</v>
      </c>
      <c r="B39" s="144"/>
      <c r="C39" s="144"/>
      <c r="D39" s="144"/>
      <c r="E39" s="355">
        <v>5169285</v>
      </c>
      <c r="F39" s="120">
        <v>1363836</v>
      </c>
      <c r="G39" s="120">
        <v>3566947</v>
      </c>
      <c r="H39" s="120">
        <v>2661123</v>
      </c>
      <c r="I39" s="120">
        <v>2400</v>
      </c>
      <c r="J39" s="120">
        <v>632164</v>
      </c>
      <c r="K39" s="120">
        <v>2592</v>
      </c>
      <c r="L39" s="120">
        <v>143616</v>
      </c>
      <c r="M39" s="120">
        <v>125052</v>
      </c>
      <c r="N39" s="3"/>
    </row>
    <row r="40" spans="1:14" ht="25.5" customHeight="1" x14ac:dyDescent="0.2">
      <c r="A40" s="163" t="s">
        <v>81</v>
      </c>
      <c r="B40" s="144"/>
      <c r="C40" s="144"/>
      <c r="D40" s="144"/>
      <c r="E40" s="120">
        <v>2472529</v>
      </c>
      <c r="F40" s="120">
        <v>107596</v>
      </c>
      <c r="G40" s="120">
        <v>2692137</v>
      </c>
      <c r="H40" s="120">
        <v>2231886</v>
      </c>
      <c r="I40" s="120">
        <v>800</v>
      </c>
      <c r="J40" s="120">
        <v>240500</v>
      </c>
      <c r="K40" s="120">
        <v>30400</v>
      </c>
      <c r="L40" s="120">
        <v>102700</v>
      </c>
      <c r="M40" s="120">
        <v>85851</v>
      </c>
      <c r="N40" s="3"/>
    </row>
    <row r="41" spans="1:14" ht="16.5" customHeight="1" x14ac:dyDescent="0.2">
      <c r="A41" s="169" t="s">
        <v>82</v>
      </c>
      <c r="B41" s="144"/>
      <c r="C41" s="144"/>
      <c r="D41" s="144"/>
      <c r="E41" s="120">
        <v>0</v>
      </c>
      <c r="F41" s="120">
        <v>0</v>
      </c>
      <c r="G41" s="120">
        <v>153817</v>
      </c>
      <c r="H41" s="120">
        <v>122890</v>
      </c>
      <c r="I41" s="120">
        <v>0</v>
      </c>
      <c r="J41" s="120">
        <v>30927</v>
      </c>
      <c r="K41" s="120">
        <v>0</v>
      </c>
      <c r="L41" s="120">
        <v>0</v>
      </c>
      <c r="M41" s="120">
        <v>0</v>
      </c>
      <c r="N41" s="3"/>
    </row>
    <row r="42" spans="1:14" ht="14.25" customHeight="1" x14ac:dyDescent="0.2">
      <c r="A42" s="170" t="s">
        <v>83</v>
      </c>
      <c r="B42" s="171"/>
      <c r="C42" s="171"/>
      <c r="D42" s="171"/>
      <c r="E42" s="138">
        <f t="shared" ref="E42:M42" si="20">E38+E39+E40</f>
        <v>11274068</v>
      </c>
      <c r="F42" s="138">
        <f t="shared" si="20"/>
        <v>1717701</v>
      </c>
      <c r="G42" s="138">
        <f t="shared" si="20"/>
        <v>10137608</v>
      </c>
      <c r="H42" s="138">
        <f t="shared" si="20"/>
        <v>8011022</v>
      </c>
      <c r="I42" s="138">
        <f t="shared" si="20"/>
        <v>3200</v>
      </c>
      <c r="J42" s="138">
        <f t="shared" si="20"/>
        <v>1404688</v>
      </c>
      <c r="K42" s="138">
        <f t="shared" si="20"/>
        <v>234727</v>
      </c>
      <c r="L42" s="138">
        <f t="shared" si="20"/>
        <v>246316</v>
      </c>
      <c r="M42" s="138">
        <f t="shared" si="20"/>
        <v>237655</v>
      </c>
      <c r="N42" s="3"/>
    </row>
    <row r="43" spans="1:14" ht="38.25" customHeight="1" x14ac:dyDescent="0.2">
      <c r="A43" s="160" t="s">
        <v>84</v>
      </c>
      <c r="B43" s="161"/>
      <c r="C43" s="161"/>
      <c r="D43" s="161"/>
      <c r="E43" s="133">
        <f t="shared" ref="E43:M43" si="21">SUM(E44:E45)</f>
        <v>3200</v>
      </c>
      <c r="F43" s="133">
        <f t="shared" si="21"/>
        <v>0</v>
      </c>
      <c r="G43" s="133">
        <f t="shared" si="21"/>
        <v>3188.3</v>
      </c>
      <c r="H43" s="133">
        <f t="shared" si="21"/>
        <v>3000</v>
      </c>
      <c r="I43" s="133">
        <f t="shared" si="21"/>
        <v>0</v>
      </c>
      <c r="J43" s="133">
        <f t="shared" si="21"/>
        <v>117.3</v>
      </c>
      <c r="K43" s="133">
        <f t="shared" si="21"/>
        <v>0</v>
      </c>
      <c r="L43" s="133">
        <f t="shared" si="21"/>
        <v>0</v>
      </c>
      <c r="M43" s="133">
        <f t="shared" si="21"/>
        <v>71</v>
      </c>
      <c r="N43" s="3"/>
    </row>
    <row r="44" spans="1:14" ht="15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20">
        <v>3200</v>
      </c>
      <c r="F44" s="120">
        <v>0</v>
      </c>
      <c r="G44" s="120">
        <v>3188.3</v>
      </c>
      <c r="H44" s="120">
        <v>3000</v>
      </c>
      <c r="I44" s="120">
        <v>0</v>
      </c>
      <c r="J44" s="120">
        <v>117.3</v>
      </c>
      <c r="K44" s="120">
        <v>0</v>
      </c>
      <c r="L44" s="120">
        <v>0</v>
      </c>
      <c r="M44" s="120">
        <v>71</v>
      </c>
      <c r="N44" s="3"/>
    </row>
    <row r="45" spans="1:14" ht="15.75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3"/>
    </row>
    <row r="46" spans="1:14" ht="28.5" customHeight="1" x14ac:dyDescent="0.2">
      <c r="A46" s="160" t="s">
        <v>91</v>
      </c>
      <c r="B46" s="161"/>
      <c r="C46" s="161"/>
      <c r="D46" s="161"/>
      <c r="E46" s="133">
        <f t="shared" ref="E46:M46" si="22">SUM(E47:E48)</f>
        <v>0</v>
      </c>
      <c r="F46" s="133">
        <f t="shared" si="22"/>
        <v>246215</v>
      </c>
      <c r="G46" s="133">
        <f t="shared" si="22"/>
        <v>3063227</v>
      </c>
      <c r="H46" s="133">
        <f t="shared" si="22"/>
        <v>2689152</v>
      </c>
      <c r="I46" s="133">
        <f t="shared" si="22"/>
        <v>800</v>
      </c>
      <c r="J46" s="133">
        <f t="shared" si="22"/>
        <v>50060</v>
      </c>
      <c r="K46" s="133">
        <f t="shared" si="22"/>
        <v>73000</v>
      </c>
      <c r="L46" s="133">
        <f t="shared" si="22"/>
        <v>0</v>
      </c>
      <c r="M46" s="133">
        <f t="shared" si="22"/>
        <v>4000</v>
      </c>
      <c r="N46" s="3"/>
    </row>
    <row r="47" spans="1:14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20"/>
      <c r="F47" s="120">
        <v>246215</v>
      </c>
      <c r="G47" s="120">
        <v>3063227</v>
      </c>
      <c r="H47" s="120">
        <v>2689152</v>
      </c>
      <c r="I47" s="120">
        <v>800</v>
      </c>
      <c r="J47" s="120">
        <v>50060</v>
      </c>
      <c r="K47" s="120">
        <v>73000</v>
      </c>
      <c r="L47" s="120">
        <v>0</v>
      </c>
      <c r="M47" s="120">
        <v>4000</v>
      </c>
      <c r="N47" s="3"/>
    </row>
    <row r="48" spans="1:14" ht="38.2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3"/>
    </row>
    <row r="49" spans="1:14" ht="30" customHeight="1" x14ac:dyDescent="0.2">
      <c r="A49" s="172" t="s">
        <v>98</v>
      </c>
      <c r="B49" s="173"/>
      <c r="C49" s="173"/>
      <c r="D49" s="173"/>
      <c r="E49" s="124">
        <f t="shared" ref="E49:M49" si="23">E25+E16+E13+E10</f>
        <v>555804483.10000002</v>
      </c>
      <c r="F49" s="124">
        <f t="shared" si="23"/>
        <v>30321612</v>
      </c>
      <c r="G49" s="124">
        <f t="shared" si="23"/>
        <v>532313353</v>
      </c>
      <c r="H49" s="124">
        <f t="shared" si="23"/>
        <v>422566770.19999999</v>
      </c>
      <c r="I49" s="124">
        <f t="shared" si="23"/>
        <v>455489</v>
      </c>
      <c r="J49" s="124">
        <f t="shared" si="23"/>
        <v>16244580</v>
      </c>
      <c r="K49" s="124">
        <f t="shared" si="23"/>
        <v>6501579</v>
      </c>
      <c r="L49" s="124">
        <f t="shared" si="23"/>
        <v>14414507</v>
      </c>
      <c r="M49" s="124">
        <f t="shared" si="23"/>
        <v>57831892.700000003</v>
      </c>
      <c r="N49" s="3"/>
    </row>
    <row r="50" spans="1:14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customHeight="1" x14ac:dyDescent="0.2">
      <c r="A51" s="117" t="s">
        <v>256</v>
      </c>
      <c r="B51" s="117"/>
      <c r="C51" s="117"/>
      <c r="D51" s="117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customHeight="1" x14ac:dyDescent="0.2">
      <c r="A52" s="117" t="s">
        <v>257</v>
      </c>
      <c r="B52" s="117"/>
      <c r="C52" s="117"/>
      <c r="D52" s="117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customHeight="1" x14ac:dyDescent="0.2">
      <c r="A53" s="117" t="s">
        <v>258</v>
      </c>
      <c r="B53" s="117"/>
      <c r="C53" s="117"/>
      <c r="D53" s="117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mergeCells count="12">
    <mergeCell ref="I3:I5"/>
    <mergeCell ref="J3:J5"/>
    <mergeCell ref="K3:K5"/>
    <mergeCell ref="L3:L5"/>
    <mergeCell ref="A1:M1"/>
    <mergeCell ref="A2:A5"/>
    <mergeCell ref="E2:E5"/>
    <mergeCell ref="F2:F5"/>
    <mergeCell ref="G2:G5"/>
    <mergeCell ref="H2:M2"/>
    <mergeCell ref="H3:H5"/>
    <mergeCell ref="M3:M5"/>
  </mergeCells>
  <dataValidations count="1">
    <dataValidation type="list" allowBlank="1" showErrorMessage="1" sqref="B11:B12 B14:B15 B17:B24 B26 B28:B30 B32:B34 B38:B42 B44:B45 B47:B48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5703125" defaultRowHeight="15" customHeight="1" x14ac:dyDescent="0.2"/>
  <cols>
    <col min="1" max="26" width="8.7109375" customWidth="1"/>
  </cols>
  <sheetData>
    <row r="1" spans="1:4" ht="14.25" customHeight="1" x14ac:dyDescent="0.2">
      <c r="A1" s="6" t="s">
        <v>259</v>
      </c>
      <c r="C1" s="6" t="s">
        <v>260</v>
      </c>
      <c r="D1" s="6" t="s">
        <v>261</v>
      </c>
    </row>
    <row r="2" spans="1:4" ht="14.25" customHeight="1" x14ac:dyDescent="0.2">
      <c r="A2" s="6" t="s">
        <v>262</v>
      </c>
      <c r="C2" s="6" t="s">
        <v>263</v>
      </c>
      <c r="D2" s="6" t="s">
        <v>264</v>
      </c>
    </row>
    <row r="3" spans="1:4" ht="14.25" customHeight="1" x14ac:dyDescent="0.2">
      <c r="A3" s="6" t="s">
        <v>265</v>
      </c>
      <c r="C3" s="6" t="s">
        <v>28</v>
      </c>
      <c r="D3" s="6" t="s">
        <v>266</v>
      </c>
    </row>
    <row r="4" spans="1:4" ht="14.25" customHeight="1" x14ac:dyDescent="0.2">
      <c r="A4" s="6" t="s">
        <v>267</v>
      </c>
      <c r="C4" s="6" t="s">
        <v>31</v>
      </c>
      <c r="D4" s="6" t="s">
        <v>268</v>
      </c>
    </row>
    <row r="5" spans="1:4" ht="14.25" customHeight="1" x14ac:dyDescent="0.2">
      <c r="A5" s="6" t="s">
        <v>269</v>
      </c>
      <c r="C5" s="6" t="s">
        <v>24</v>
      </c>
      <c r="D5" s="6" t="s">
        <v>25</v>
      </c>
    </row>
    <row r="6" spans="1:4" ht="14.25" customHeight="1" x14ac:dyDescent="0.2">
      <c r="A6" s="6" t="s">
        <v>270</v>
      </c>
      <c r="C6" s="6" t="s">
        <v>21</v>
      </c>
      <c r="D6" s="6" t="s">
        <v>22</v>
      </c>
    </row>
    <row r="7" spans="1:4" ht="14.25" customHeight="1" x14ac:dyDescent="0.2">
      <c r="A7" s="6" t="s">
        <v>271</v>
      </c>
      <c r="C7" s="6" t="s">
        <v>272</v>
      </c>
      <c r="D7" s="6" t="s">
        <v>273</v>
      </c>
    </row>
    <row r="8" spans="1:4" ht="14.25" customHeight="1" x14ac:dyDescent="0.2">
      <c r="A8" s="6" t="s">
        <v>274</v>
      </c>
      <c r="C8" s="6" t="s">
        <v>275</v>
      </c>
      <c r="D8" s="6" t="s">
        <v>276</v>
      </c>
    </row>
    <row r="9" spans="1:4" ht="14.25" customHeight="1" x14ac:dyDescent="0.2">
      <c r="A9" s="6" t="s">
        <v>277</v>
      </c>
      <c r="C9" s="6" t="s">
        <v>278</v>
      </c>
      <c r="D9" s="6" t="s">
        <v>279</v>
      </c>
    </row>
    <row r="10" spans="1:4" ht="14.25" customHeight="1" x14ac:dyDescent="0.2">
      <c r="A10" s="6" t="s">
        <v>280</v>
      </c>
      <c r="C10" s="6" t="s">
        <v>281</v>
      </c>
      <c r="D10" s="6" t="s">
        <v>282</v>
      </c>
    </row>
    <row r="11" spans="1:4" ht="14.25" customHeight="1" x14ac:dyDescent="0.2">
      <c r="A11" s="6" t="s">
        <v>283</v>
      </c>
      <c r="C11" s="6" t="s">
        <v>284</v>
      </c>
      <c r="D11" s="6" t="s">
        <v>285</v>
      </c>
    </row>
    <row r="12" spans="1:4" ht="14.25" customHeight="1" x14ac:dyDescent="0.2">
      <c r="A12" s="6" t="s">
        <v>286</v>
      </c>
      <c r="C12" s="6" t="s">
        <v>287</v>
      </c>
      <c r="D12" s="6" t="s">
        <v>288</v>
      </c>
    </row>
    <row r="13" spans="1:4" ht="14.25" customHeight="1" x14ac:dyDescent="0.2">
      <c r="A13" s="6" t="s">
        <v>289</v>
      </c>
      <c r="C13" s="6" t="s">
        <v>290</v>
      </c>
      <c r="D13" s="6" t="s">
        <v>291</v>
      </c>
    </row>
    <row r="14" spans="1:4" ht="14.25" customHeight="1" x14ac:dyDescent="0.2">
      <c r="C14" s="6" t="s">
        <v>292</v>
      </c>
      <c r="D14" s="6" t="s">
        <v>293</v>
      </c>
    </row>
    <row r="15" spans="1:4" ht="14.25" customHeight="1" x14ac:dyDescent="0.2">
      <c r="C15" s="6" t="s">
        <v>35</v>
      </c>
      <c r="D15" s="6" t="s">
        <v>36</v>
      </c>
    </row>
    <row r="16" spans="1:4" ht="14.25" customHeight="1" x14ac:dyDescent="0.2">
      <c r="C16" s="6" t="s">
        <v>38</v>
      </c>
      <c r="D16" s="6" t="s">
        <v>39</v>
      </c>
    </row>
    <row r="17" spans="3:4" ht="14.25" customHeight="1" x14ac:dyDescent="0.2">
      <c r="C17" s="6" t="s">
        <v>294</v>
      </c>
      <c r="D17" s="6" t="s">
        <v>44</v>
      </c>
    </row>
    <row r="18" spans="3:4" ht="14.25" customHeight="1" x14ac:dyDescent="0.2">
      <c r="C18" s="6" t="s">
        <v>46</v>
      </c>
      <c r="D18" s="6" t="s">
        <v>47</v>
      </c>
    </row>
    <row r="19" spans="3:4" ht="14.25" customHeight="1" x14ac:dyDescent="0.2">
      <c r="C19" s="6" t="s">
        <v>52</v>
      </c>
      <c r="D19" s="6" t="s">
        <v>53</v>
      </c>
    </row>
    <row r="20" spans="3:4" ht="14.25" customHeight="1" x14ac:dyDescent="0.2">
      <c r="C20" s="6" t="s">
        <v>56</v>
      </c>
      <c r="D20" s="6" t="s">
        <v>57</v>
      </c>
    </row>
    <row r="21" spans="3:4" ht="14.25" customHeight="1" x14ac:dyDescent="0.2">
      <c r="C21" s="6" t="s">
        <v>59</v>
      </c>
      <c r="D21" s="6" t="s">
        <v>60</v>
      </c>
    </row>
    <row r="22" spans="3:4" ht="14.25" customHeight="1" x14ac:dyDescent="0.2">
      <c r="C22" s="6" t="s">
        <v>295</v>
      </c>
      <c r="D22" s="6" t="s">
        <v>296</v>
      </c>
    </row>
    <row r="23" spans="3:4" ht="14.25" customHeight="1" x14ac:dyDescent="0.2">
      <c r="C23" s="6" t="s">
        <v>62</v>
      </c>
      <c r="D23" s="6" t="s">
        <v>63</v>
      </c>
    </row>
    <row r="24" spans="3:4" ht="14.25" customHeight="1" x14ac:dyDescent="0.2">
      <c r="C24" s="6" t="s">
        <v>297</v>
      </c>
      <c r="D24" s="6" t="s">
        <v>298</v>
      </c>
    </row>
    <row r="25" spans="3:4" ht="14.25" customHeight="1" x14ac:dyDescent="0.2">
      <c r="C25" s="6" t="s">
        <v>66</v>
      </c>
      <c r="D25" s="6" t="s">
        <v>67</v>
      </c>
    </row>
    <row r="26" spans="3:4" ht="14.25" customHeight="1" x14ac:dyDescent="0.2">
      <c r="C26" s="6" t="s">
        <v>69</v>
      </c>
      <c r="D26" s="6" t="s">
        <v>70</v>
      </c>
    </row>
    <row r="27" spans="3:4" ht="14.25" customHeight="1" x14ac:dyDescent="0.2">
      <c r="C27" s="6" t="s">
        <v>72</v>
      </c>
      <c r="D27" s="6" t="s">
        <v>73</v>
      </c>
    </row>
    <row r="28" spans="3:4" ht="14.25" customHeight="1" x14ac:dyDescent="0.2">
      <c r="C28" s="6" t="s">
        <v>299</v>
      </c>
      <c r="D28" s="6" t="s">
        <v>300</v>
      </c>
    </row>
    <row r="29" spans="3:4" ht="14.25" customHeight="1" x14ac:dyDescent="0.2">
      <c r="C29" s="6" t="s">
        <v>301</v>
      </c>
      <c r="D29" s="6" t="s">
        <v>302</v>
      </c>
    </row>
    <row r="30" spans="3:4" ht="14.25" customHeight="1" x14ac:dyDescent="0.2">
      <c r="C30" s="6" t="s">
        <v>303</v>
      </c>
      <c r="D30" s="6" t="s">
        <v>304</v>
      </c>
    </row>
    <row r="31" spans="3:4" ht="14.25" customHeight="1" x14ac:dyDescent="0.2">
      <c r="C31" s="6" t="s">
        <v>86</v>
      </c>
      <c r="D31" s="6" t="s">
        <v>87</v>
      </c>
    </row>
    <row r="32" spans="3:4" ht="14.25" customHeight="1" x14ac:dyDescent="0.2">
      <c r="C32" s="6" t="s">
        <v>89</v>
      </c>
      <c r="D32" s="6" t="s">
        <v>90</v>
      </c>
    </row>
    <row r="33" spans="3:4" ht="14.25" customHeight="1" x14ac:dyDescent="0.2">
      <c r="C33" s="6" t="s">
        <v>78</v>
      </c>
      <c r="D33" s="6" t="s">
        <v>79</v>
      </c>
    </row>
    <row r="34" spans="3:4" ht="14.25" customHeight="1" x14ac:dyDescent="0.2">
      <c r="C34" s="6" t="s">
        <v>305</v>
      </c>
      <c r="D34" s="6" t="s">
        <v>306</v>
      </c>
    </row>
    <row r="35" spans="3:4" ht="14.25" customHeight="1" x14ac:dyDescent="0.2">
      <c r="C35" s="6" t="s">
        <v>43</v>
      </c>
      <c r="D35" s="6" t="s">
        <v>307</v>
      </c>
    </row>
    <row r="36" spans="3:4" ht="14.25" customHeight="1" x14ac:dyDescent="0.2">
      <c r="C36" s="6" t="s">
        <v>93</v>
      </c>
      <c r="D36" s="6" t="s">
        <v>94</v>
      </c>
    </row>
    <row r="37" spans="3:4" ht="14.25" customHeight="1" x14ac:dyDescent="0.2">
      <c r="C37" s="6" t="s">
        <v>96</v>
      </c>
      <c r="D37" s="6" t="s">
        <v>97</v>
      </c>
    </row>
    <row r="38" spans="3:4" ht="12.75" customHeight="1" x14ac:dyDescent="0.2"/>
    <row r="39" spans="3:4" ht="12.75" customHeight="1" x14ac:dyDescent="0.2"/>
    <row r="40" spans="3:4" ht="12.75" customHeight="1" x14ac:dyDescent="0.2"/>
    <row r="41" spans="3:4" ht="12.75" customHeight="1" x14ac:dyDescent="0.2"/>
    <row r="42" spans="3:4" ht="12.75" customHeight="1" x14ac:dyDescent="0.2"/>
    <row r="43" spans="3:4" ht="12.75" customHeight="1" x14ac:dyDescent="0.2"/>
    <row r="44" spans="3:4" ht="12.75" customHeight="1" x14ac:dyDescent="0.2"/>
    <row r="45" spans="3:4" ht="12.75" customHeight="1" x14ac:dyDescent="0.2"/>
    <row r="46" spans="3:4" ht="12.75" customHeight="1" x14ac:dyDescent="0.2"/>
    <row r="47" spans="3:4" ht="12.75" customHeight="1" x14ac:dyDescent="0.2"/>
    <row r="48" spans="3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workbookViewId="0">
      <selection activeCell="E18" sqref="E18"/>
    </sheetView>
  </sheetViews>
  <sheetFormatPr defaultColWidth="12.5703125" defaultRowHeight="15" customHeight="1" x14ac:dyDescent="0.2"/>
  <cols>
    <col min="1" max="1" width="67.28515625" customWidth="1"/>
    <col min="2" max="2" width="34.7109375" hidden="1" customWidth="1"/>
    <col min="3" max="3" width="18.140625" hidden="1" customWidth="1"/>
    <col min="4" max="4" width="21.5703125" hidden="1" customWidth="1"/>
    <col min="5" max="5" width="10.85546875" customWidth="1"/>
    <col min="6" max="6" width="10" customWidth="1"/>
    <col min="7" max="7" width="10.28515625" customWidth="1"/>
    <col min="8" max="8" width="8.28515625" customWidth="1"/>
    <col min="9" max="9" width="8.42578125" customWidth="1"/>
    <col min="10" max="10" width="8.140625" customWidth="1"/>
    <col min="11" max="11" width="7.42578125" customWidth="1"/>
    <col min="12" max="12" width="8.42578125" customWidth="1"/>
    <col min="13" max="13" width="8" customWidth="1"/>
    <col min="14" max="14" width="10.85546875" customWidth="1"/>
    <col min="15" max="15" width="9.42578125" customWidth="1"/>
    <col min="16" max="16" width="9.140625" customWidth="1"/>
    <col min="17" max="26" width="8.7109375" customWidth="1"/>
  </cols>
  <sheetData>
    <row r="1" spans="1:26" ht="15.75" customHeight="1" x14ac:dyDescent="0.2">
      <c r="A1" s="401" t="s">
        <v>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3"/>
      <c r="Q1" s="3"/>
    </row>
    <row r="2" spans="1:26" ht="14.25" customHeight="1" x14ac:dyDescent="0.2">
      <c r="A2" s="27"/>
      <c r="B2" s="28"/>
      <c r="C2" s="29"/>
      <c r="D2" s="30"/>
      <c r="E2" s="403" t="s">
        <v>100</v>
      </c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3"/>
      <c r="Q2" s="3"/>
    </row>
    <row r="3" spans="1:26" ht="9.75" customHeight="1" x14ac:dyDescent="0.2">
      <c r="A3" s="406" t="s">
        <v>3</v>
      </c>
      <c r="B3" s="29"/>
      <c r="C3" s="29"/>
      <c r="D3" s="29"/>
      <c r="E3" s="408" t="s">
        <v>101</v>
      </c>
      <c r="F3" s="408" t="s">
        <v>102</v>
      </c>
      <c r="G3" s="408" t="s">
        <v>103</v>
      </c>
      <c r="H3" s="408" t="s">
        <v>104</v>
      </c>
      <c r="I3" s="408" t="s">
        <v>105</v>
      </c>
      <c r="J3" s="408" t="s">
        <v>106</v>
      </c>
      <c r="K3" s="399" t="s">
        <v>107</v>
      </c>
      <c r="L3" s="399" t="s">
        <v>108</v>
      </c>
      <c r="M3" s="399" t="s">
        <v>109</v>
      </c>
      <c r="N3" s="399" t="s">
        <v>110</v>
      </c>
      <c r="O3" s="399" t="s">
        <v>111</v>
      </c>
      <c r="P3" s="3"/>
      <c r="Q3" s="3"/>
    </row>
    <row r="4" spans="1:26" ht="104.25" customHeight="1" x14ac:dyDescent="0.2">
      <c r="A4" s="407"/>
      <c r="B4" s="29"/>
      <c r="C4" s="29"/>
      <c r="D4" s="2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3"/>
      <c r="Q4" s="3"/>
    </row>
    <row r="5" spans="1:26" ht="13.5" customHeight="1" x14ac:dyDescent="0.2">
      <c r="A5" s="400"/>
      <c r="B5" s="31"/>
      <c r="C5" s="31"/>
      <c r="D5" s="31"/>
      <c r="E5" s="32" t="s">
        <v>112</v>
      </c>
      <c r="F5" s="32" t="s">
        <v>113</v>
      </c>
      <c r="G5" s="32" t="s">
        <v>113</v>
      </c>
      <c r="H5" s="32" t="s">
        <v>113</v>
      </c>
      <c r="I5" s="32" t="s">
        <v>113</v>
      </c>
      <c r="J5" s="32" t="s">
        <v>113</v>
      </c>
      <c r="K5" s="32" t="s">
        <v>114</v>
      </c>
      <c r="L5" s="32" t="s">
        <v>113</v>
      </c>
      <c r="M5" s="32" t="s">
        <v>113</v>
      </c>
      <c r="N5" s="32" t="s">
        <v>113</v>
      </c>
      <c r="O5" s="33" t="s">
        <v>112</v>
      </c>
      <c r="P5" s="3"/>
      <c r="Q5" s="3"/>
    </row>
    <row r="6" spans="1:26" ht="12" customHeight="1" x14ac:dyDescent="0.2">
      <c r="A6" s="213" t="s">
        <v>115</v>
      </c>
      <c r="B6" s="213" t="s">
        <v>16</v>
      </c>
      <c r="C6" s="214" t="s">
        <v>17</v>
      </c>
      <c r="D6" s="213" t="s">
        <v>18</v>
      </c>
      <c r="E6" s="213">
        <v>9</v>
      </c>
      <c r="F6" s="213">
        <v>10</v>
      </c>
      <c r="G6" s="213">
        <v>11</v>
      </c>
      <c r="H6" s="213">
        <v>12</v>
      </c>
      <c r="I6" s="213">
        <v>13</v>
      </c>
      <c r="J6" s="213">
        <v>14</v>
      </c>
      <c r="K6" s="213">
        <v>15</v>
      </c>
      <c r="L6" s="213">
        <v>16</v>
      </c>
      <c r="M6" s="215">
        <v>17</v>
      </c>
      <c r="N6" s="216">
        <v>18</v>
      </c>
      <c r="O6" s="213">
        <v>19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 hidden="1" customHeight="1" x14ac:dyDescent="0.2">
      <c r="A7" s="32" t="s">
        <v>116</v>
      </c>
      <c r="B7" s="32"/>
      <c r="C7" s="32"/>
      <c r="D7" s="32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 x14ac:dyDescent="0.2">
      <c r="A8" s="32" t="s">
        <v>117</v>
      </c>
      <c r="B8" s="32"/>
      <c r="C8" s="32"/>
      <c r="D8" s="32"/>
      <c r="E8" s="32"/>
      <c r="F8" s="3"/>
      <c r="G8" s="32"/>
      <c r="H8" s="32"/>
      <c r="I8" s="32"/>
      <c r="J8" s="32"/>
      <c r="K8" s="32"/>
      <c r="L8" s="32"/>
      <c r="M8" s="32"/>
      <c r="N8" s="32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 x14ac:dyDescent="0.2">
      <c r="A9" s="32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40" t="s">
        <v>19</v>
      </c>
      <c r="B10" s="141"/>
      <c r="C10" s="141"/>
      <c r="D10" s="142"/>
      <c r="E10" s="174">
        <f t="shared" ref="E10:O10" si="0">E11+E12</f>
        <v>24798</v>
      </c>
      <c r="F10" s="174">
        <f t="shared" si="0"/>
        <v>3233</v>
      </c>
      <c r="G10" s="174">
        <f t="shared" si="0"/>
        <v>147</v>
      </c>
      <c r="H10" s="174">
        <f t="shared" si="0"/>
        <v>441</v>
      </c>
      <c r="I10" s="174">
        <f t="shared" si="0"/>
        <v>12</v>
      </c>
      <c r="J10" s="174">
        <f t="shared" si="0"/>
        <v>1004</v>
      </c>
      <c r="K10" s="174">
        <f t="shared" si="0"/>
        <v>462</v>
      </c>
      <c r="L10" s="174">
        <f t="shared" si="0"/>
        <v>0</v>
      </c>
      <c r="M10" s="174">
        <f t="shared" si="0"/>
        <v>246</v>
      </c>
      <c r="N10" s="174">
        <f t="shared" si="0"/>
        <v>30343</v>
      </c>
      <c r="O10" s="174">
        <f t="shared" si="0"/>
        <v>25179</v>
      </c>
      <c r="P10" s="3"/>
      <c r="Q10" s="3"/>
    </row>
    <row r="11" spans="1:26" ht="13.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8798</v>
      </c>
      <c r="F11" s="176">
        <v>2120</v>
      </c>
      <c r="G11" s="176">
        <v>147</v>
      </c>
      <c r="H11" s="176">
        <v>441</v>
      </c>
      <c r="I11" s="176">
        <v>0</v>
      </c>
      <c r="J11" s="176">
        <v>1002</v>
      </c>
      <c r="K11" s="176">
        <v>462</v>
      </c>
      <c r="L11" s="176">
        <v>0</v>
      </c>
      <c r="M11" s="176">
        <v>231</v>
      </c>
      <c r="N11" s="176">
        <v>13201</v>
      </c>
      <c r="O11" s="176">
        <v>8707</v>
      </c>
      <c r="P11" s="3"/>
      <c r="Q11" s="3"/>
    </row>
    <row r="12" spans="1:26" ht="13.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16000</v>
      </c>
      <c r="F12" s="176">
        <v>1113</v>
      </c>
      <c r="G12" s="176">
        <v>0</v>
      </c>
      <c r="H12" s="176">
        <v>0</v>
      </c>
      <c r="I12" s="176">
        <v>12</v>
      </c>
      <c r="J12" s="176">
        <v>2</v>
      </c>
      <c r="K12" s="176">
        <v>0</v>
      </c>
      <c r="L12" s="176">
        <v>0</v>
      </c>
      <c r="M12" s="176">
        <v>15</v>
      </c>
      <c r="N12" s="176">
        <v>17142</v>
      </c>
      <c r="O12" s="176">
        <v>16472</v>
      </c>
      <c r="P12" s="3"/>
      <c r="Q12" s="3"/>
    </row>
    <row r="13" spans="1:26" ht="14.25" customHeight="1" x14ac:dyDescent="0.2">
      <c r="A13" s="140" t="s">
        <v>26</v>
      </c>
      <c r="B13" s="141"/>
      <c r="C13" s="141"/>
      <c r="D13" s="142"/>
      <c r="E13" s="174">
        <f t="shared" ref="E13:O13" si="1">SUM(E14:E15)</f>
        <v>143026</v>
      </c>
      <c r="F13" s="174">
        <f t="shared" si="1"/>
        <v>15795</v>
      </c>
      <c r="G13" s="174">
        <f t="shared" si="1"/>
        <v>107</v>
      </c>
      <c r="H13" s="174">
        <f t="shared" si="1"/>
        <v>6</v>
      </c>
      <c r="I13" s="174">
        <f t="shared" si="1"/>
        <v>2</v>
      </c>
      <c r="J13" s="174">
        <f t="shared" si="1"/>
        <v>87</v>
      </c>
      <c r="K13" s="174">
        <f t="shared" si="1"/>
        <v>142</v>
      </c>
      <c r="L13" s="174">
        <f t="shared" si="1"/>
        <v>0</v>
      </c>
      <c r="M13" s="174">
        <f t="shared" si="1"/>
        <v>306</v>
      </c>
      <c r="N13" s="174">
        <f t="shared" si="1"/>
        <v>159471</v>
      </c>
      <c r="O13" s="174">
        <f t="shared" si="1"/>
        <v>124472</v>
      </c>
      <c r="P13" s="3"/>
      <c r="Q13" s="3"/>
    </row>
    <row r="14" spans="1:26" ht="14.2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56339</v>
      </c>
      <c r="F14" s="177">
        <v>5358</v>
      </c>
      <c r="G14" s="177">
        <v>66</v>
      </c>
      <c r="H14" s="177">
        <v>6</v>
      </c>
      <c r="I14" s="177">
        <v>2</v>
      </c>
      <c r="J14" s="177">
        <v>42</v>
      </c>
      <c r="K14" s="177">
        <v>48</v>
      </c>
      <c r="L14" s="177">
        <v>0</v>
      </c>
      <c r="M14" s="177">
        <v>240</v>
      </c>
      <c r="N14" s="177">
        <v>62101</v>
      </c>
      <c r="O14" s="177">
        <v>47779</v>
      </c>
      <c r="P14" s="3"/>
      <c r="Q14" s="3"/>
    </row>
    <row r="15" spans="1:26" ht="14.2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86687</v>
      </c>
      <c r="F15" s="178">
        <v>10437</v>
      </c>
      <c r="G15" s="178">
        <v>41</v>
      </c>
      <c r="H15" s="178">
        <v>0</v>
      </c>
      <c r="I15" s="178">
        <v>0</v>
      </c>
      <c r="J15" s="178">
        <v>45</v>
      </c>
      <c r="K15" s="178">
        <v>94</v>
      </c>
      <c r="L15" s="178">
        <v>0</v>
      </c>
      <c r="M15" s="178">
        <v>66</v>
      </c>
      <c r="N15" s="178">
        <v>97370</v>
      </c>
      <c r="O15" s="178">
        <v>76693</v>
      </c>
      <c r="P15" s="3"/>
      <c r="Q15" s="3"/>
    </row>
    <row r="16" spans="1:26" ht="28.5" customHeight="1" x14ac:dyDescent="0.2">
      <c r="A16" s="140" t="s">
        <v>33</v>
      </c>
      <c r="B16" s="141"/>
      <c r="C16" s="141"/>
      <c r="D16" s="147"/>
      <c r="E16" s="174">
        <f t="shared" ref="E16:O16" si="2">E17+E18+E21+E22</f>
        <v>1022556</v>
      </c>
      <c r="F16" s="174">
        <f t="shared" si="2"/>
        <v>18547</v>
      </c>
      <c r="G16" s="174">
        <f t="shared" si="2"/>
        <v>1228</v>
      </c>
      <c r="H16" s="174">
        <f t="shared" si="2"/>
        <v>1361</v>
      </c>
      <c r="I16" s="174">
        <f t="shared" si="2"/>
        <v>47</v>
      </c>
      <c r="J16" s="174">
        <f t="shared" si="2"/>
        <v>529</v>
      </c>
      <c r="K16" s="174">
        <f t="shared" si="2"/>
        <v>1286</v>
      </c>
      <c r="L16" s="174">
        <f t="shared" si="2"/>
        <v>0</v>
      </c>
      <c r="M16" s="174">
        <f t="shared" si="2"/>
        <v>295</v>
      </c>
      <c r="N16" s="174">
        <f t="shared" si="2"/>
        <v>1039483</v>
      </c>
      <c r="O16" s="174">
        <f t="shared" si="2"/>
        <v>750075</v>
      </c>
      <c r="P16" s="3"/>
      <c r="Q16" s="3"/>
    </row>
    <row r="17" spans="1:17" ht="14.2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03">
        <v>30812</v>
      </c>
      <c r="F17" s="204">
        <v>3923</v>
      </c>
      <c r="G17" s="205">
        <v>171</v>
      </c>
      <c r="H17" s="205">
        <v>1360</v>
      </c>
      <c r="I17" s="204">
        <v>15</v>
      </c>
      <c r="J17" s="204">
        <v>505</v>
      </c>
      <c r="K17" s="204">
        <v>20</v>
      </c>
      <c r="L17" s="119">
        <v>0</v>
      </c>
      <c r="M17" s="204">
        <v>125</v>
      </c>
      <c r="N17" s="204">
        <v>30565</v>
      </c>
      <c r="O17" s="204">
        <v>22616</v>
      </c>
      <c r="P17" s="3"/>
      <c r="Q17" s="3"/>
    </row>
    <row r="18" spans="1:17" ht="27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19389</v>
      </c>
      <c r="F18" s="183">
        <f t="shared" ref="F18:O18" si="3">F33+F39+F45+F48+F19+F20</f>
        <v>2685</v>
      </c>
      <c r="G18" s="183">
        <f t="shared" si="3"/>
        <v>4</v>
      </c>
      <c r="H18" s="183">
        <f t="shared" si="3"/>
        <v>0</v>
      </c>
      <c r="I18" s="183">
        <f t="shared" si="3"/>
        <v>1</v>
      </c>
      <c r="J18" s="183">
        <f t="shared" si="3"/>
        <v>22</v>
      </c>
      <c r="K18" s="183">
        <f t="shared" si="3"/>
        <v>0</v>
      </c>
      <c r="L18" s="183">
        <f t="shared" si="3"/>
        <v>0</v>
      </c>
      <c r="M18" s="183">
        <f t="shared" si="3"/>
        <v>101</v>
      </c>
      <c r="N18" s="183">
        <f t="shared" si="3"/>
        <v>22202</v>
      </c>
      <c r="O18" s="183">
        <f t="shared" si="3"/>
        <v>17995</v>
      </c>
      <c r="P18" s="3"/>
      <c r="Q18" s="3"/>
    </row>
    <row r="19" spans="1:17" ht="15" customHeight="1" x14ac:dyDescent="0.2">
      <c r="A19" s="154" t="s">
        <v>40</v>
      </c>
      <c r="B19" s="155"/>
      <c r="C19" s="155"/>
      <c r="D19" s="156"/>
      <c r="E19" s="119">
        <v>3436</v>
      </c>
      <c r="F19" s="119">
        <v>340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3776</v>
      </c>
      <c r="O19" s="119">
        <v>2940</v>
      </c>
      <c r="P19" s="3"/>
      <c r="Q19" s="3"/>
    </row>
    <row r="20" spans="1:17" ht="17.25" customHeight="1" x14ac:dyDescent="0.2">
      <c r="A20" s="154" t="s">
        <v>41</v>
      </c>
      <c r="B20" s="155"/>
      <c r="C20" s="155"/>
      <c r="D20" s="156"/>
      <c r="E20" s="119">
        <v>989</v>
      </c>
      <c r="F20" s="119">
        <v>333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1322</v>
      </c>
      <c r="O20" s="119">
        <v>1051</v>
      </c>
      <c r="P20" s="3"/>
      <c r="Q20" s="3"/>
    </row>
    <row r="21" spans="1:17" ht="25.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O21" si="4">E40</f>
        <v>3206</v>
      </c>
      <c r="F21" s="183">
        <f t="shared" si="4"/>
        <v>1904</v>
      </c>
      <c r="G21" s="183">
        <f t="shared" si="4"/>
        <v>0</v>
      </c>
      <c r="H21" s="183">
        <f t="shared" si="4"/>
        <v>0</v>
      </c>
      <c r="I21" s="183">
        <f t="shared" si="4"/>
        <v>0</v>
      </c>
      <c r="J21" s="183">
        <f t="shared" si="4"/>
        <v>0</v>
      </c>
      <c r="K21" s="183">
        <f t="shared" si="4"/>
        <v>0</v>
      </c>
      <c r="L21" s="183">
        <f t="shared" si="4"/>
        <v>0</v>
      </c>
      <c r="M21" s="183">
        <f t="shared" si="4"/>
        <v>0</v>
      </c>
      <c r="N21" s="183">
        <f t="shared" si="4"/>
        <v>5110</v>
      </c>
      <c r="O21" s="183">
        <f t="shared" si="4"/>
        <v>4956</v>
      </c>
      <c r="P21" s="3"/>
      <c r="Q21" s="3"/>
    </row>
    <row r="22" spans="1:17" ht="15.7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O22" si="5">E23+E24</f>
        <v>969149</v>
      </c>
      <c r="F22" s="183">
        <f t="shared" si="5"/>
        <v>10035</v>
      </c>
      <c r="G22" s="183">
        <f t="shared" si="5"/>
        <v>1053</v>
      </c>
      <c r="H22" s="183">
        <f t="shared" si="5"/>
        <v>1</v>
      </c>
      <c r="I22" s="183">
        <f t="shared" si="5"/>
        <v>31</v>
      </c>
      <c r="J22" s="183">
        <f t="shared" si="5"/>
        <v>2</v>
      </c>
      <c r="K22" s="183">
        <f t="shared" si="5"/>
        <v>1266</v>
      </c>
      <c r="L22" s="183">
        <f t="shared" si="5"/>
        <v>0</v>
      </c>
      <c r="M22" s="183">
        <f t="shared" si="5"/>
        <v>69</v>
      </c>
      <c r="N22" s="183">
        <f t="shared" si="5"/>
        <v>981606</v>
      </c>
      <c r="O22" s="183">
        <f t="shared" si="5"/>
        <v>704508</v>
      </c>
      <c r="P22" s="3"/>
      <c r="Q22" s="3"/>
    </row>
    <row r="23" spans="1:17" ht="14.25" customHeight="1" x14ac:dyDescent="0.2">
      <c r="A23" s="143" t="s">
        <v>48</v>
      </c>
      <c r="B23" s="144"/>
      <c r="C23" s="144"/>
      <c r="D23" s="158"/>
      <c r="E23" s="119">
        <v>575658</v>
      </c>
      <c r="F23" s="119">
        <v>7076</v>
      </c>
      <c r="G23" s="119">
        <v>1053</v>
      </c>
      <c r="H23" s="119">
        <v>0</v>
      </c>
      <c r="I23" s="119">
        <v>31</v>
      </c>
      <c r="J23" s="119">
        <v>0</v>
      </c>
      <c r="K23" s="119">
        <v>1266</v>
      </c>
      <c r="L23" s="119">
        <v>0</v>
      </c>
      <c r="M23" s="119">
        <v>9</v>
      </c>
      <c r="N23" s="119">
        <v>585093</v>
      </c>
      <c r="O23" s="119">
        <v>416428</v>
      </c>
      <c r="P23" s="3"/>
      <c r="Q23" s="3"/>
    </row>
    <row r="24" spans="1:17" ht="16.5" customHeight="1" x14ac:dyDescent="0.2">
      <c r="A24" s="143" t="s">
        <v>49</v>
      </c>
      <c r="B24" s="144"/>
      <c r="C24" s="144"/>
      <c r="D24" s="158"/>
      <c r="E24" s="184">
        <v>393491</v>
      </c>
      <c r="F24" s="184">
        <v>2959</v>
      </c>
      <c r="G24" s="184">
        <v>0</v>
      </c>
      <c r="H24" s="184">
        <v>1</v>
      </c>
      <c r="I24" s="184">
        <v>0</v>
      </c>
      <c r="J24" s="184">
        <v>2</v>
      </c>
      <c r="K24" s="184">
        <v>0</v>
      </c>
      <c r="L24" s="177">
        <v>0</v>
      </c>
      <c r="M24" s="184">
        <v>60</v>
      </c>
      <c r="N24" s="184">
        <v>396513</v>
      </c>
      <c r="O24" s="177">
        <v>288080</v>
      </c>
      <c r="P24" s="3"/>
    </row>
    <row r="25" spans="1:17" ht="12.75" customHeight="1" x14ac:dyDescent="0.2">
      <c r="A25" s="140" t="s">
        <v>50</v>
      </c>
      <c r="B25" s="141"/>
      <c r="C25" s="141"/>
      <c r="D25" s="141"/>
      <c r="E25" s="174">
        <f t="shared" ref="E25:O25" si="6">SUM(E26,E27,E30,E31 +E37)</f>
        <v>2407</v>
      </c>
      <c r="F25" s="174">
        <f t="shared" si="6"/>
        <v>3168</v>
      </c>
      <c r="G25" s="174">
        <f t="shared" si="6"/>
        <v>0</v>
      </c>
      <c r="H25" s="174">
        <f t="shared" si="6"/>
        <v>18</v>
      </c>
      <c r="I25" s="174">
        <f t="shared" si="6"/>
        <v>335</v>
      </c>
      <c r="J25" s="174">
        <f t="shared" si="6"/>
        <v>211</v>
      </c>
      <c r="K25" s="174">
        <f t="shared" si="6"/>
        <v>0</v>
      </c>
      <c r="L25" s="174">
        <f t="shared" si="6"/>
        <v>6</v>
      </c>
      <c r="M25" s="174">
        <f t="shared" si="6"/>
        <v>47</v>
      </c>
      <c r="N25" s="174">
        <f t="shared" si="6"/>
        <v>6358</v>
      </c>
      <c r="O25" s="174">
        <f t="shared" si="6"/>
        <v>3845</v>
      </c>
      <c r="P25" s="3"/>
    </row>
    <row r="26" spans="1:17" ht="12.7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1888</v>
      </c>
      <c r="F26" s="119">
        <v>1366</v>
      </c>
      <c r="G26" s="119">
        <v>0</v>
      </c>
      <c r="H26" s="119">
        <v>18</v>
      </c>
      <c r="I26" s="119">
        <v>0</v>
      </c>
      <c r="J26" s="119">
        <v>211</v>
      </c>
      <c r="K26" s="119">
        <v>0</v>
      </c>
      <c r="L26" s="119">
        <v>0</v>
      </c>
      <c r="M26" s="119">
        <v>0</v>
      </c>
      <c r="N26" s="119">
        <v>3483</v>
      </c>
      <c r="O26" s="119">
        <v>2172</v>
      </c>
      <c r="P26" s="3"/>
    </row>
    <row r="27" spans="1:17" ht="12.75" customHeight="1" x14ac:dyDescent="0.2">
      <c r="A27" s="160" t="s">
        <v>54</v>
      </c>
      <c r="B27" s="161"/>
      <c r="C27" s="161"/>
      <c r="D27" s="162"/>
      <c r="E27" s="185">
        <f t="shared" ref="E27:O27" si="7">SUM(E28,E29)</f>
        <v>319</v>
      </c>
      <c r="F27" s="185">
        <f t="shared" si="7"/>
        <v>1029</v>
      </c>
      <c r="G27" s="185">
        <f t="shared" si="7"/>
        <v>0</v>
      </c>
      <c r="H27" s="185">
        <f t="shared" si="7"/>
        <v>0</v>
      </c>
      <c r="I27" s="185">
        <f t="shared" si="7"/>
        <v>0</v>
      </c>
      <c r="J27" s="185">
        <f t="shared" si="7"/>
        <v>0</v>
      </c>
      <c r="K27" s="185">
        <f t="shared" si="7"/>
        <v>0</v>
      </c>
      <c r="L27" s="185">
        <f t="shared" si="7"/>
        <v>0</v>
      </c>
      <c r="M27" s="185">
        <f t="shared" si="7"/>
        <v>0</v>
      </c>
      <c r="N27" s="185">
        <f t="shared" si="7"/>
        <v>1514</v>
      </c>
      <c r="O27" s="185">
        <f t="shared" si="7"/>
        <v>632</v>
      </c>
      <c r="P27" s="3"/>
    </row>
    <row r="28" spans="1:17" ht="18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261</v>
      </c>
      <c r="F28" s="119">
        <v>17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86">
        <v>0</v>
      </c>
      <c r="M28" s="119">
        <v>0</v>
      </c>
      <c r="N28" s="119">
        <v>444</v>
      </c>
      <c r="O28" s="186">
        <v>307</v>
      </c>
      <c r="P28" s="3"/>
    </row>
    <row r="29" spans="1:17" ht="18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58</v>
      </c>
      <c r="F29" s="119">
        <v>1012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87">
        <v>0</v>
      </c>
      <c r="M29" s="119">
        <v>0</v>
      </c>
      <c r="N29" s="119">
        <v>1070</v>
      </c>
      <c r="O29" s="187">
        <v>325</v>
      </c>
      <c r="P29" s="3"/>
    </row>
    <row r="30" spans="1:17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2</v>
      </c>
      <c r="G30" s="119">
        <v>0</v>
      </c>
      <c r="H30" s="119">
        <v>0</v>
      </c>
      <c r="I30" s="119">
        <v>335</v>
      </c>
      <c r="J30" s="119">
        <v>0</v>
      </c>
      <c r="K30" s="119">
        <v>0</v>
      </c>
      <c r="L30" s="188">
        <v>0</v>
      </c>
      <c r="M30" s="119">
        <v>41</v>
      </c>
      <c r="N30" s="119">
        <v>378</v>
      </c>
      <c r="O30" s="188">
        <v>118</v>
      </c>
      <c r="P30" s="3"/>
    </row>
    <row r="31" spans="1:17" ht="12.75" customHeight="1" x14ac:dyDescent="0.2">
      <c r="A31" s="160" t="s">
        <v>64</v>
      </c>
      <c r="B31" s="161"/>
      <c r="C31" s="161"/>
      <c r="D31" s="161"/>
      <c r="E31" s="201">
        <f t="shared" ref="E31:N31" si="8">E34</f>
        <v>163</v>
      </c>
      <c r="F31" s="201">
        <f t="shared" si="8"/>
        <v>459</v>
      </c>
      <c r="G31" s="201">
        <f t="shared" si="8"/>
        <v>0</v>
      </c>
      <c r="H31" s="201">
        <f t="shared" si="8"/>
        <v>0</v>
      </c>
      <c r="I31" s="201">
        <f t="shared" si="8"/>
        <v>0</v>
      </c>
      <c r="J31" s="201">
        <f t="shared" si="8"/>
        <v>0</v>
      </c>
      <c r="K31" s="201">
        <f t="shared" si="8"/>
        <v>0</v>
      </c>
      <c r="L31" s="202">
        <f t="shared" si="8"/>
        <v>2</v>
      </c>
      <c r="M31" s="201">
        <f t="shared" si="8"/>
        <v>6</v>
      </c>
      <c r="N31" s="201">
        <f t="shared" si="8"/>
        <v>630</v>
      </c>
      <c r="O31" s="189">
        <v>596</v>
      </c>
      <c r="P31" s="3"/>
    </row>
    <row r="32" spans="1:17" ht="12.7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2">
        <v>4904</v>
      </c>
      <c r="F32" s="193">
        <v>397</v>
      </c>
      <c r="G32" s="193">
        <v>0</v>
      </c>
      <c r="H32" s="193">
        <v>123</v>
      </c>
      <c r="I32" s="193">
        <v>0</v>
      </c>
      <c r="J32" s="193">
        <v>0</v>
      </c>
      <c r="K32" s="193">
        <v>0</v>
      </c>
      <c r="L32" s="164">
        <v>0</v>
      </c>
      <c r="M32" s="193">
        <v>0</v>
      </c>
      <c r="N32" s="193">
        <v>5424</v>
      </c>
      <c r="O32" s="206">
        <v>3899</v>
      </c>
      <c r="P32" s="3"/>
    </row>
    <row r="33" spans="1:16" ht="26.2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2841</v>
      </c>
      <c r="F33" s="193">
        <v>425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64">
        <v>0</v>
      </c>
      <c r="M33" s="193">
        <v>0</v>
      </c>
      <c r="N33" s="193">
        <v>3266</v>
      </c>
      <c r="O33" s="164">
        <v>2549</v>
      </c>
      <c r="P33" s="3"/>
    </row>
    <row r="34" spans="1:16" ht="17.2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207">
        <v>163</v>
      </c>
      <c r="F34" s="208">
        <v>459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9">
        <v>2</v>
      </c>
      <c r="M34" s="208">
        <v>6</v>
      </c>
      <c r="N34" s="208">
        <v>630</v>
      </c>
      <c r="O34" s="209">
        <v>596</v>
      </c>
      <c r="P34" s="3"/>
    </row>
    <row r="35" spans="1:16" ht="15.75" customHeight="1" x14ac:dyDescent="0.2">
      <c r="A35" s="166" t="s">
        <v>74</v>
      </c>
      <c r="B35" s="144"/>
      <c r="C35" s="144"/>
      <c r="D35" s="144"/>
      <c r="E35" s="197">
        <f t="shared" ref="E35:O35" si="9">SUM(E32:E34)</f>
        <v>7908</v>
      </c>
      <c r="F35" s="197">
        <f t="shared" si="9"/>
        <v>1281</v>
      </c>
      <c r="G35" s="197">
        <f t="shared" si="9"/>
        <v>0</v>
      </c>
      <c r="H35" s="197">
        <f t="shared" si="9"/>
        <v>123</v>
      </c>
      <c r="I35" s="197">
        <f t="shared" si="9"/>
        <v>0</v>
      </c>
      <c r="J35" s="197">
        <f t="shared" si="9"/>
        <v>0</v>
      </c>
      <c r="K35" s="197">
        <f t="shared" si="9"/>
        <v>0</v>
      </c>
      <c r="L35" s="198">
        <f t="shared" si="9"/>
        <v>2</v>
      </c>
      <c r="M35" s="197">
        <f t="shared" si="9"/>
        <v>6</v>
      </c>
      <c r="N35" s="197">
        <f t="shared" si="9"/>
        <v>9320</v>
      </c>
      <c r="O35" s="197">
        <f t="shared" si="9"/>
        <v>7044</v>
      </c>
      <c r="P35" s="3"/>
    </row>
    <row r="36" spans="1:16" ht="12.75" customHeight="1" x14ac:dyDescent="0.2">
      <c r="A36" s="167" t="s">
        <v>75</v>
      </c>
      <c r="B36" s="161"/>
      <c r="C36" s="161"/>
      <c r="D36" s="161"/>
      <c r="E36" s="199">
        <f t="shared" ref="E36:O36" si="10">E38+E39+E40</f>
        <v>20893</v>
      </c>
      <c r="F36" s="199">
        <f t="shared" si="10"/>
        <v>3813</v>
      </c>
      <c r="G36" s="199">
        <f t="shared" si="10"/>
        <v>0</v>
      </c>
      <c r="H36" s="199">
        <f t="shared" si="10"/>
        <v>81</v>
      </c>
      <c r="I36" s="199">
        <f t="shared" si="10"/>
        <v>0</v>
      </c>
      <c r="J36" s="199">
        <f t="shared" si="10"/>
        <v>22</v>
      </c>
      <c r="K36" s="199">
        <f t="shared" si="10"/>
        <v>0</v>
      </c>
      <c r="L36" s="199">
        <f t="shared" si="10"/>
        <v>0</v>
      </c>
      <c r="M36" s="199">
        <f t="shared" si="10"/>
        <v>101</v>
      </c>
      <c r="N36" s="199">
        <f t="shared" si="10"/>
        <v>24910</v>
      </c>
      <c r="O36" s="199">
        <f t="shared" si="10"/>
        <v>21305</v>
      </c>
      <c r="P36" s="3"/>
    </row>
    <row r="37" spans="1:16" ht="27" customHeight="1" x14ac:dyDescent="0.2">
      <c r="A37" s="168" t="s">
        <v>76</v>
      </c>
      <c r="B37" s="161"/>
      <c r="C37" s="161"/>
      <c r="D37" s="161"/>
      <c r="E37" s="185">
        <f t="shared" ref="E37:O37" si="11">E41</f>
        <v>37</v>
      </c>
      <c r="F37" s="185">
        <f t="shared" si="11"/>
        <v>312</v>
      </c>
      <c r="G37" s="185">
        <f t="shared" si="11"/>
        <v>0</v>
      </c>
      <c r="H37" s="185">
        <f t="shared" si="11"/>
        <v>0</v>
      </c>
      <c r="I37" s="185">
        <f t="shared" si="11"/>
        <v>0</v>
      </c>
      <c r="J37" s="185">
        <f t="shared" si="11"/>
        <v>0</v>
      </c>
      <c r="K37" s="185">
        <f t="shared" si="11"/>
        <v>0</v>
      </c>
      <c r="L37" s="185">
        <f t="shared" si="11"/>
        <v>4</v>
      </c>
      <c r="M37" s="185">
        <f t="shared" si="11"/>
        <v>0</v>
      </c>
      <c r="N37" s="185">
        <f t="shared" si="11"/>
        <v>353</v>
      </c>
      <c r="O37" s="185">
        <f t="shared" si="11"/>
        <v>327</v>
      </c>
      <c r="P37" s="3"/>
    </row>
    <row r="38" spans="1:16" ht="11.2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8013</v>
      </c>
      <c r="F38" s="119">
        <v>405</v>
      </c>
      <c r="G38" s="119">
        <v>0</v>
      </c>
      <c r="H38" s="119">
        <v>81</v>
      </c>
      <c r="I38" s="119">
        <v>0</v>
      </c>
      <c r="J38" s="119">
        <v>0</v>
      </c>
      <c r="K38" s="119">
        <v>0</v>
      </c>
      <c r="L38" s="187">
        <v>0</v>
      </c>
      <c r="M38" s="119">
        <v>0</v>
      </c>
      <c r="N38" s="119">
        <v>8499</v>
      </c>
      <c r="O38" s="187">
        <v>6789</v>
      </c>
      <c r="P38" s="3"/>
    </row>
    <row r="39" spans="1:16" ht="28.5" customHeight="1" x14ac:dyDescent="0.2">
      <c r="A39" s="163" t="s">
        <v>119</v>
      </c>
      <c r="B39" s="144"/>
      <c r="C39" s="144"/>
      <c r="D39" s="144"/>
      <c r="E39" s="119">
        <v>9674</v>
      </c>
      <c r="F39" s="119">
        <v>1504</v>
      </c>
      <c r="G39" s="119">
        <v>0</v>
      </c>
      <c r="H39" s="119">
        <v>0</v>
      </c>
      <c r="I39" s="119">
        <v>0</v>
      </c>
      <c r="J39" s="119">
        <v>22</v>
      </c>
      <c r="K39" s="119">
        <v>0</v>
      </c>
      <c r="L39" s="187">
        <v>0</v>
      </c>
      <c r="M39" s="119">
        <v>101</v>
      </c>
      <c r="N39" s="119">
        <v>11301</v>
      </c>
      <c r="O39" s="187">
        <v>9560</v>
      </c>
      <c r="P39" s="3"/>
    </row>
    <row r="40" spans="1:16" ht="24.75" customHeight="1" x14ac:dyDescent="0.2">
      <c r="A40" s="163" t="s">
        <v>81</v>
      </c>
      <c r="B40" s="144"/>
      <c r="C40" s="144"/>
      <c r="D40" s="144"/>
      <c r="E40" s="119">
        <v>3206</v>
      </c>
      <c r="F40" s="119">
        <v>1904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87">
        <v>0</v>
      </c>
      <c r="M40" s="119">
        <v>0</v>
      </c>
      <c r="N40" s="119">
        <v>5110</v>
      </c>
      <c r="O40" s="187">
        <v>4956</v>
      </c>
      <c r="P40" s="3"/>
    </row>
    <row r="41" spans="1:16" ht="13.5" customHeight="1" x14ac:dyDescent="0.2">
      <c r="A41" s="169" t="s">
        <v>82</v>
      </c>
      <c r="B41" s="144"/>
      <c r="C41" s="144"/>
      <c r="D41" s="144"/>
      <c r="E41" s="119">
        <v>37</v>
      </c>
      <c r="F41" s="119">
        <v>312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87">
        <v>4</v>
      </c>
      <c r="M41" s="119">
        <v>0</v>
      </c>
      <c r="N41" s="119">
        <v>353</v>
      </c>
      <c r="O41" s="187">
        <v>327</v>
      </c>
      <c r="P41" s="3"/>
    </row>
    <row r="42" spans="1:16" ht="25.5" customHeight="1" x14ac:dyDescent="0.2">
      <c r="A42" s="170" t="s">
        <v>83</v>
      </c>
      <c r="B42" s="171"/>
      <c r="C42" s="171"/>
      <c r="D42" s="171"/>
      <c r="E42" s="200">
        <f t="shared" ref="E42:O42" si="12">E38+E39+E40</f>
        <v>20893</v>
      </c>
      <c r="F42" s="200">
        <f t="shared" si="12"/>
        <v>3813</v>
      </c>
      <c r="G42" s="200">
        <f t="shared" si="12"/>
        <v>0</v>
      </c>
      <c r="H42" s="200">
        <f t="shared" si="12"/>
        <v>81</v>
      </c>
      <c r="I42" s="200">
        <f t="shared" si="12"/>
        <v>0</v>
      </c>
      <c r="J42" s="200">
        <f t="shared" si="12"/>
        <v>22</v>
      </c>
      <c r="K42" s="200">
        <f t="shared" si="12"/>
        <v>0</v>
      </c>
      <c r="L42" s="200">
        <f t="shared" si="12"/>
        <v>0</v>
      </c>
      <c r="M42" s="200">
        <f t="shared" si="12"/>
        <v>101</v>
      </c>
      <c r="N42" s="200">
        <f t="shared" si="12"/>
        <v>24910</v>
      </c>
      <c r="O42" s="200">
        <f t="shared" si="12"/>
        <v>21305</v>
      </c>
      <c r="P42" s="3"/>
    </row>
    <row r="43" spans="1:16" ht="27" customHeight="1" x14ac:dyDescent="0.2">
      <c r="A43" s="160" t="s">
        <v>84</v>
      </c>
      <c r="B43" s="161"/>
      <c r="C43" s="161"/>
      <c r="D43" s="161"/>
      <c r="E43" s="185">
        <f t="shared" ref="E43:O43" si="13">SUM(E44:E45)</f>
        <v>1896</v>
      </c>
      <c r="F43" s="185">
        <f t="shared" si="13"/>
        <v>326</v>
      </c>
      <c r="G43" s="185">
        <f t="shared" si="13"/>
        <v>0</v>
      </c>
      <c r="H43" s="185">
        <f t="shared" si="13"/>
        <v>15</v>
      </c>
      <c r="I43" s="185">
        <f t="shared" si="13"/>
        <v>0</v>
      </c>
      <c r="J43" s="185">
        <f t="shared" si="13"/>
        <v>2</v>
      </c>
      <c r="K43" s="185">
        <f t="shared" si="13"/>
        <v>0</v>
      </c>
      <c r="L43" s="189">
        <f t="shared" si="13"/>
        <v>0</v>
      </c>
      <c r="M43" s="185">
        <f t="shared" si="13"/>
        <v>39</v>
      </c>
      <c r="N43" s="185">
        <f t="shared" si="13"/>
        <v>2278</v>
      </c>
      <c r="O43" s="189">
        <f t="shared" si="13"/>
        <v>1589</v>
      </c>
      <c r="P43" s="3"/>
    </row>
    <row r="44" spans="1:16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655</v>
      </c>
      <c r="F44" s="119">
        <v>279</v>
      </c>
      <c r="G44" s="119">
        <v>0</v>
      </c>
      <c r="H44" s="119">
        <v>15</v>
      </c>
      <c r="I44" s="119">
        <v>0</v>
      </c>
      <c r="J44" s="119">
        <v>2</v>
      </c>
      <c r="K44" s="119">
        <v>0</v>
      </c>
      <c r="L44" s="187">
        <v>0</v>
      </c>
      <c r="M44" s="119">
        <v>39</v>
      </c>
      <c r="N44" s="119">
        <v>990</v>
      </c>
      <c r="O44" s="187">
        <v>796</v>
      </c>
      <c r="P44" s="3"/>
    </row>
    <row r="45" spans="1:16" ht="28.5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1241</v>
      </c>
      <c r="F45" s="119">
        <v>47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87">
        <v>0</v>
      </c>
      <c r="M45" s="119">
        <v>0</v>
      </c>
      <c r="N45" s="119">
        <v>1288</v>
      </c>
      <c r="O45" s="187">
        <v>793</v>
      </c>
      <c r="P45" s="3"/>
    </row>
    <row r="46" spans="1:16" ht="20.25" customHeight="1" x14ac:dyDescent="0.2">
      <c r="A46" s="160" t="s">
        <v>91</v>
      </c>
      <c r="B46" s="161"/>
      <c r="C46" s="161"/>
      <c r="D46" s="161"/>
      <c r="E46" s="185">
        <f t="shared" ref="E46:O46" si="14">SUM(E47:E48)</f>
        <v>2216</v>
      </c>
      <c r="F46" s="185">
        <f t="shared" si="14"/>
        <v>146</v>
      </c>
      <c r="G46" s="185">
        <f t="shared" si="14"/>
        <v>107</v>
      </c>
      <c r="H46" s="185">
        <f t="shared" si="14"/>
        <v>47</v>
      </c>
      <c r="I46" s="185">
        <f t="shared" si="14"/>
        <v>16</v>
      </c>
      <c r="J46" s="185">
        <f t="shared" si="14"/>
        <v>303</v>
      </c>
      <c r="K46" s="185">
        <f t="shared" si="14"/>
        <v>0</v>
      </c>
      <c r="L46" s="189">
        <f t="shared" si="14"/>
        <v>0</v>
      </c>
      <c r="M46" s="185">
        <f t="shared" si="14"/>
        <v>0</v>
      </c>
      <c r="N46" s="185">
        <f t="shared" si="14"/>
        <v>2835</v>
      </c>
      <c r="O46" s="189">
        <f t="shared" si="14"/>
        <v>2171</v>
      </c>
      <c r="P46" s="3"/>
    </row>
    <row r="47" spans="1:16" ht="14.2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1008</v>
      </c>
      <c r="F47" s="119">
        <v>110</v>
      </c>
      <c r="G47" s="119">
        <v>103</v>
      </c>
      <c r="H47" s="119">
        <v>47</v>
      </c>
      <c r="I47" s="119">
        <v>15</v>
      </c>
      <c r="J47" s="119">
        <v>303</v>
      </c>
      <c r="K47" s="119">
        <v>0</v>
      </c>
      <c r="L47" s="187">
        <v>0</v>
      </c>
      <c r="M47" s="119">
        <v>0</v>
      </c>
      <c r="N47" s="119">
        <v>1586</v>
      </c>
      <c r="O47" s="187">
        <v>1069</v>
      </c>
      <c r="P47" s="3"/>
    </row>
    <row r="48" spans="1:16" ht="30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1208</v>
      </c>
      <c r="F48" s="119">
        <v>36</v>
      </c>
      <c r="G48" s="119">
        <v>4</v>
      </c>
      <c r="H48" s="119">
        <v>0</v>
      </c>
      <c r="I48" s="119">
        <v>1</v>
      </c>
      <c r="J48" s="119">
        <v>0</v>
      </c>
      <c r="K48" s="119">
        <v>0</v>
      </c>
      <c r="L48" s="187">
        <v>0</v>
      </c>
      <c r="M48" s="119">
        <v>0</v>
      </c>
      <c r="N48" s="119">
        <v>1249</v>
      </c>
      <c r="O48" s="187">
        <v>1102</v>
      </c>
      <c r="P48" s="3"/>
    </row>
    <row r="49" spans="1:16" ht="17.25" customHeight="1" x14ac:dyDescent="0.2">
      <c r="A49" s="172" t="s">
        <v>98</v>
      </c>
      <c r="B49" s="173"/>
      <c r="C49" s="173"/>
      <c r="D49" s="173"/>
      <c r="E49" s="174">
        <f t="shared" ref="E49:O49" si="15">E25+E16+E13+E10</f>
        <v>1192787</v>
      </c>
      <c r="F49" s="174">
        <f t="shared" si="15"/>
        <v>40743</v>
      </c>
      <c r="G49" s="174">
        <f t="shared" si="15"/>
        <v>1482</v>
      </c>
      <c r="H49" s="174">
        <f t="shared" si="15"/>
        <v>1826</v>
      </c>
      <c r="I49" s="174">
        <f t="shared" si="15"/>
        <v>396</v>
      </c>
      <c r="J49" s="174">
        <f t="shared" si="15"/>
        <v>1831</v>
      </c>
      <c r="K49" s="174">
        <f t="shared" si="15"/>
        <v>1890</v>
      </c>
      <c r="L49" s="174">
        <f t="shared" si="15"/>
        <v>6</v>
      </c>
      <c r="M49" s="174">
        <f t="shared" si="15"/>
        <v>894</v>
      </c>
      <c r="N49" s="174">
        <f t="shared" si="15"/>
        <v>1235655</v>
      </c>
      <c r="O49" s="174">
        <f t="shared" si="15"/>
        <v>903571</v>
      </c>
      <c r="P49" s="3"/>
    </row>
    <row r="50" spans="1:1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</sheetData>
  <mergeCells count="14">
    <mergeCell ref="N3:N4"/>
    <mergeCell ref="A1:O1"/>
    <mergeCell ref="E2:O2"/>
    <mergeCell ref="A3:A5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</mergeCells>
  <dataValidations count="2">
    <dataValidation type="list" allowBlank="1" sqref="A1 E2:E3 E5:H5">
      <formula1>serials</formula1>
    </dataValidation>
    <dataValidation type="list" allowBlank="1" showErrorMessage="1" sqref="B11:B12 B14:B15 B17:B24 B26 B28:B30 B32:B34 B38:B42 B44:B45 B47:B48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topLeftCell="A13" workbookViewId="0">
      <selection activeCell="E18" sqref="E18"/>
    </sheetView>
  </sheetViews>
  <sheetFormatPr defaultColWidth="12.5703125" defaultRowHeight="15" customHeight="1" x14ac:dyDescent="0.2"/>
  <cols>
    <col min="1" max="1" width="66.42578125" customWidth="1"/>
    <col min="2" max="2" width="34.7109375" hidden="1" customWidth="1"/>
    <col min="3" max="3" width="18.140625" hidden="1" customWidth="1"/>
    <col min="4" max="4" width="21.5703125" hidden="1" customWidth="1"/>
    <col min="5" max="5" width="9.140625" customWidth="1"/>
    <col min="6" max="6" width="9.42578125" customWidth="1"/>
    <col min="7" max="7" width="8" customWidth="1"/>
    <col min="8" max="8" width="7.7109375" customWidth="1"/>
    <col min="9" max="9" width="8.28515625" customWidth="1"/>
    <col min="10" max="10" width="9.5703125" customWidth="1"/>
    <col min="11" max="11" width="8.140625" customWidth="1"/>
    <col min="12" max="12" width="7.28515625" customWidth="1"/>
    <col min="13" max="13" width="8.7109375" customWidth="1"/>
    <col min="14" max="14" width="9.140625" customWidth="1"/>
    <col min="15" max="15" width="10.42578125" customWidth="1"/>
    <col min="16" max="16" width="9.140625" customWidth="1"/>
    <col min="17" max="26" width="8.7109375" customWidth="1"/>
  </cols>
  <sheetData>
    <row r="1" spans="1:26" ht="20.25" customHeight="1" x14ac:dyDescent="0.2">
      <c r="A1" s="410" t="s">
        <v>120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2"/>
    </row>
    <row r="2" spans="1:26" ht="14.25" customHeight="1" x14ac:dyDescent="0.2">
      <c r="A2" s="406" t="s">
        <v>3</v>
      </c>
      <c r="B2" s="28"/>
      <c r="C2" s="29"/>
      <c r="D2" s="30"/>
      <c r="E2" s="411" t="s">
        <v>121</v>
      </c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2"/>
    </row>
    <row r="3" spans="1:26" ht="12.75" customHeight="1" x14ac:dyDescent="0.2">
      <c r="A3" s="407"/>
      <c r="B3" s="29"/>
      <c r="C3" s="29"/>
      <c r="D3" s="30"/>
      <c r="E3" s="412" t="s">
        <v>122</v>
      </c>
      <c r="F3" s="412" t="s">
        <v>102</v>
      </c>
      <c r="G3" s="412" t="s">
        <v>123</v>
      </c>
      <c r="H3" s="412" t="s">
        <v>104</v>
      </c>
      <c r="I3" s="412" t="s">
        <v>105</v>
      </c>
      <c r="J3" s="412" t="s">
        <v>106</v>
      </c>
      <c r="K3" s="409" t="s">
        <v>107</v>
      </c>
      <c r="L3" s="409" t="s">
        <v>108</v>
      </c>
      <c r="M3" s="409" t="s">
        <v>109</v>
      </c>
      <c r="N3" s="409" t="s">
        <v>110</v>
      </c>
      <c r="O3" s="409" t="s">
        <v>111</v>
      </c>
      <c r="P3" s="2"/>
    </row>
    <row r="4" spans="1:26" ht="99.75" customHeight="1" x14ac:dyDescent="0.2">
      <c r="A4" s="407"/>
      <c r="B4" s="29"/>
      <c r="C4" s="29"/>
      <c r="D4" s="3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2"/>
    </row>
    <row r="5" spans="1:26" ht="21.75" customHeight="1" x14ac:dyDescent="0.2">
      <c r="A5" s="400"/>
      <c r="B5" s="31"/>
      <c r="C5" s="31"/>
      <c r="D5" s="31"/>
      <c r="E5" s="31" t="s">
        <v>112</v>
      </c>
      <c r="F5" s="31" t="s">
        <v>113</v>
      </c>
      <c r="G5" s="31" t="s">
        <v>113</v>
      </c>
      <c r="H5" s="31" t="s">
        <v>113</v>
      </c>
      <c r="I5" s="31" t="s">
        <v>113</v>
      </c>
      <c r="J5" s="31" t="s">
        <v>113</v>
      </c>
      <c r="K5" s="31" t="s">
        <v>114</v>
      </c>
      <c r="L5" s="31" t="s">
        <v>113</v>
      </c>
      <c r="M5" s="31" t="s">
        <v>113</v>
      </c>
      <c r="N5" s="31" t="s">
        <v>113</v>
      </c>
      <c r="O5" s="31" t="s">
        <v>112</v>
      </c>
      <c r="P5" s="2"/>
    </row>
    <row r="6" spans="1:26" ht="14.25" customHeight="1" x14ac:dyDescent="0.2">
      <c r="A6" s="213" t="s">
        <v>124</v>
      </c>
      <c r="B6" s="213" t="s">
        <v>16</v>
      </c>
      <c r="C6" s="213" t="s">
        <v>17</v>
      </c>
      <c r="D6" s="213" t="s">
        <v>18</v>
      </c>
      <c r="E6" s="213">
        <v>20</v>
      </c>
      <c r="F6" s="213">
        <v>21</v>
      </c>
      <c r="G6" s="213">
        <v>22</v>
      </c>
      <c r="H6" s="213">
        <v>23</v>
      </c>
      <c r="I6" s="213">
        <v>24</v>
      </c>
      <c r="J6" s="213">
        <v>25</v>
      </c>
      <c r="K6" s="213">
        <v>26</v>
      </c>
      <c r="L6" s="213">
        <v>27</v>
      </c>
      <c r="M6" s="215">
        <v>28</v>
      </c>
      <c r="N6" s="213">
        <v>29</v>
      </c>
      <c r="O6" s="213">
        <v>30</v>
      </c>
      <c r="P6" s="39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 hidden="1" customHeight="1" x14ac:dyDescent="0.2">
      <c r="A7" s="32" t="s">
        <v>116</v>
      </c>
      <c r="B7" s="32"/>
      <c r="C7" s="32"/>
      <c r="D7" s="3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 x14ac:dyDescent="0.2">
      <c r="A8" s="32" t="s">
        <v>117</v>
      </c>
      <c r="B8" s="32"/>
      <c r="C8" s="32"/>
      <c r="D8" s="32"/>
      <c r="E8" s="32"/>
      <c r="F8" s="3"/>
      <c r="G8" s="32"/>
      <c r="H8" s="32"/>
      <c r="I8" s="32"/>
      <c r="J8" s="32"/>
      <c r="K8" s="32"/>
      <c r="L8" s="32"/>
      <c r="M8" s="32"/>
      <c r="N8" s="32"/>
      <c r="O8" s="32"/>
      <c r="P8" s="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 x14ac:dyDescent="0.2">
      <c r="A9" s="32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 x14ac:dyDescent="0.2">
      <c r="A10" s="140" t="s">
        <v>19</v>
      </c>
      <c r="B10" s="141"/>
      <c r="C10" s="141"/>
      <c r="D10" s="142"/>
      <c r="E10" s="174">
        <f t="shared" ref="E10:O10" si="0">E11+E12</f>
        <v>26278</v>
      </c>
      <c r="F10" s="174">
        <f t="shared" si="0"/>
        <v>1556</v>
      </c>
      <c r="G10" s="174">
        <f t="shared" si="0"/>
        <v>50</v>
      </c>
      <c r="H10" s="174">
        <f t="shared" si="0"/>
        <v>8359</v>
      </c>
      <c r="I10" s="174">
        <f t="shared" si="0"/>
        <v>0</v>
      </c>
      <c r="J10" s="174">
        <f t="shared" si="0"/>
        <v>0</v>
      </c>
      <c r="K10" s="174">
        <f t="shared" si="0"/>
        <v>3</v>
      </c>
      <c r="L10" s="174">
        <f t="shared" si="0"/>
        <v>0</v>
      </c>
      <c r="M10" s="174">
        <f t="shared" si="0"/>
        <v>44</v>
      </c>
      <c r="N10" s="174">
        <f t="shared" si="0"/>
        <v>36290</v>
      </c>
      <c r="O10" s="174">
        <f t="shared" si="0"/>
        <v>19564</v>
      </c>
      <c r="P10" s="2"/>
    </row>
    <row r="11" spans="1:26" ht="14.2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3325</v>
      </c>
      <c r="F11" s="176">
        <v>322</v>
      </c>
      <c r="G11" s="176">
        <v>50</v>
      </c>
      <c r="H11" s="176">
        <v>8359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12056</v>
      </c>
      <c r="O11" s="176">
        <v>438</v>
      </c>
      <c r="P11" s="2"/>
    </row>
    <row r="12" spans="1:26" ht="15.7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22953</v>
      </c>
      <c r="F12" s="176">
        <v>1234</v>
      </c>
      <c r="G12" s="176">
        <v>0</v>
      </c>
      <c r="H12" s="176">
        <v>0</v>
      </c>
      <c r="I12" s="176">
        <v>0</v>
      </c>
      <c r="J12" s="176">
        <v>0</v>
      </c>
      <c r="K12" s="176">
        <v>3</v>
      </c>
      <c r="L12" s="176">
        <v>0</v>
      </c>
      <c r="M12" s="176">
        <v>44</v>
      </c>
      <c r="N12" s="176">
        <v>24234</v>
      </c>
      <c r="O12" s="176">
        <v>19126</v>
      </c>
      <c r="P12" s="2"/>
    </row>
    <row r="13" spans="1:26" ht="14.25" customHeight="1" x14ac:dyDescent="0.2">
      <c r="A13" s="140" t="s">
        <v>26</v>
      </c>
      <c r="B13" s="141"/>
      <c r="C13" s="141"/>
      <c r="D13" s="142"/>
      <c r="E13" s="174">
        <f t="shared" ref="E13:O13" si="1">SUM(E14:E15)</f>
        <v>219571</v>
      </c>
      <c r="F13" s="174">
        <f t="shared" si="1"/>
        <v>43417</v>
      </c>
      <c r="G13" s="174">
        <f t="shared" si="1"/>
        <v>149</v>
      </c>
      <c r="H13" s="174">
        <f t="shared" si="1"/>
        <v>0</v>
      </c>
      <c r="I13" s="174">
        <f t="shared" si="1"/>
        <v>27</v>
      </c>
      <c r="J13" s="174">
        <f t="shared" si="1"/>
        <v>158</v>
      </c>
      <c r="K13" s="174">
        <f t="shared" si="1"/>
        <v>59</v>
      </c>
      <c r="L13" s="174">
        <f t="shared" si="1"/>
        <v>0</v>
      </c>
      <c r="M13" s="174">
        <f t="shared" si="1"/>
        <v>51</v>
      </c>
      <c r="N13" s="174">
        <f t="shared" si="1"/>
        <v>263432</v>
      </c>
      <c r="O13" s="174">
        <f t="shared" si="1"/>
        <v>127251</v>
      </c>
      <c r="P13" s="2"/>
    </row>
    <row r="14" spans="1:26" ht="1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97861</v>
      </c>
      <c r="F14" s="177">
        <v>29171</v>
      </c>
      <c r="G14" s="177">
        <v>149</v>
      </c>
      <c r="H14" s="177">
        <v>0</v>
      </c>
      <c r="I14" s="177">
        <v>20</v>
      </c>
      <c r="J14" s="177">
        <v>157</v>
      </c>
      <c r="K14" s="177">
        <v>0</v>
      </c>
      <c r="L14" s="177">
        <v>0</v>
      </c>
      <c r="M14" s="177">
        <v>47</v>
      </c>
      <c r="N14" s="177">
        <v>127405</v>
      </c>
      <c r="O14" s="177">
        <v>48001</v>
      </c>
      <c r="P14" s="2"/>
    </row>
    <row r="15" spans="1:26" ht="14.2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219">
        <v>121710</v>
      </c>
      <c r="F15" s="219">
        <v>14246</v>
      </c>
      <c r="G15" s="219">
        <v>0</v>
      </c>
      <c r="H15" s="219">
        <v>0</v>
      </c>
      <c r="I15" s="219">
        <v>7</v>
      </c>
      <c r="J15" s="219">
        <v>1</v>
      </c>
      <c r="K15" s="219">
        <v>59</v>
      </c>
      <c r="L15" s="219">
        <v>0</v>
      </c>
      <c r="M15" s="219">
        <v>4</v>
      </c>
      <c r="N15" s="220">
        <v>136027</v>
      </c>
      <c r="O15" s="219">
        <v>79250</v>
      </c>
      <c r="P15" s="2"/>
    </row>
    <row r="16" spans="1:26" ht="14.25" customHeight="1" x14ac:dyDescent="0.2">
      <c r="A16" s="140" t="s">
        <v>33</v>
      </c>
      <c r="B16" s="141"/>
      <c r="C16" s="141"/>
      <c r="D16" s="147"/>
      <c r="E16" s="174">
        <f t="shared" ref="E16:O16" si="2">E17+E18+E21+E22</f>
        <v>2024869</v>
      </c>
      <c r="F16" s="174">
        <f t="shared" si="2"/>
        <v>18580</v>
      </c>
      <c r="G16" s="174">
        <f t="shared" si="2"/>
        <v>2542</v>
      </c>
      <c r="H16" s="174">
        <f t="shared" si="2"/>
        <v>0</v>
      </c>
      <c r="I16" s="174">
        <f t="shared" si="2"/>
        <v>126</v>
      </c>
      <c r="J16" s="174">
        <f t="shared" si="2"/>
        <v>304</v>
      </c>
      <c r="K16" s="174">
        <f t="shared" si="2"/>
        <v>664</v>
      </c>
      <c r="L16" s="174">
        <f t="shared" si="2"/>
        <v>0</v>
      </c>
      <c r="M16" s="174">
        <f t="shared" si="2"/>
        <v>52</v>
      </c>
      <c r="N16" s="174">
        <f t="shared" si="2"/>
        <v>2031043</v>
      </c>
      <c r="O16" s="174">
        <f t="shared" si="2"/>
        <v>1356323</v>
      </c>
      <c r="P16" s="2"/>
    </row>
    <row r="17" spans="1:16" ht="14.2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05">
        <v>151793</v>
      </c>
      <c r="F17" s="205">
        <v>2593</v>
      </c>
      <c r="G17" s="205">
        <v>2531</v>
      </c>
      <c r="H17" s="119">
        <v>0</v>
      </c>
      <c r="I17" s="119">
        <v>0</v>
      </c>
      <c r="J17" s="205">
        <v>9</v>
      </c>
      <c r="K17" s="205">
        <v>1</v>
      </c>
      <c r="L17" s="119">
        <v>0</v>
      </c>
      <c r="M17" s="119">
        <v>2</v>
      </c>
      <c r="N17" s="205">
        <v>140835</v>
      </c>
      <c r="O17" s="205">
        <v>18127</v>
      </c>
    </row>
    <row r="18" spans="1:16" ht="31.5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14619</v>
      </c>
      <c r="F18" s="183">
        <f t="shared" ref="F18:O18" si="3">F33+F39+F45+F48+F19+F20</f>
        <v>1250</v>
      </c>
      <c r="G18" s="183">
        <f t="shared" si="3"/>
        <v>0</v>
      </c>
      <c r="H18" s="183">
        <f t="shared" si="3"/>
        <v>0</v>
      </c>
      <c r="I18" s="183">
        <f t="shared" si="3"/>
        <v>0</v>
      </c>
      <c r="J18" s="183">
        <f t="shared" si="3"/>
        <v>0</v>
      </c>
      <c r="K18" s="183">
        <f t="shared" si="3"/>
        <v>0</v>
      </c>
      <c r="L18" s="183">
        <f t="shared" si="3"/>
        <v>0</v>
      </c>
      <c r="M18" s="183">
        <f t="shared" si="3"/>
        <v>6</v>
      </c>
      <c r="N18" s="183">
        <f t="shared" si="3"/>
        <v>15875</v>
      </c>
      <c r="O18" s="183">
        <f t="shared" si="3"/>
        <v>12216</v>
      </c>
      <c r="P18" s="2"/>
    </row>
    <row r="19" spans="1:16" ht="14.25" customHeight="1" x14ac:dyDescent="0.2">
      <c r="A19" s="154" t="s">
        <v>40</v>
      </c>
      <c r="B19" s="155"/>
      <c r="C19" s="155"/>
      <c r="D19" s="156"/>
      <c r="E19" s="119">
        <v>6140</v>
      </c>
      <c r="F19" s="119">
        <v>444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6584</v>
      </c>
      <c r="O19" s="119">
        <v>6454</v>
      </c>
      <c r="P19" s="2"/>
    </row>
    <row r="20" spans="1:16" ht="15.75" customHeight="1" x14ac:dyDescent="0.2">
      <c r="A20" s="154" t="s">
        <v>41</v>
      </c>
      <c r="B20" s="155"/>
      <c r="C20" s="155"/>
      <c r="D20" s="156"/>
      <c r="E20" s="119">
        <v>660</v>
      </c>
      <c r="F20" s="119">
        <v>94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754</v>
      </c>
      <c r="O20" s="119">
        <v>128</v>
      </c>
      <c r="P20" s="2"/>
    </row>
    <row r="21" spans="1:16" ht="29.2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O21" si="4">E40</f>
        <v>10088</v>
      </c>
      <c r="F21" s="183">
        <f t="shared" si="4"/>
        <v>877</v>
      </c>
      <c r="G21" s="183">
        <f t="shared" si="4"/>
        <v>0</v>
      </c>
      <c r="H21" s="183">
        <f t="shared" si="4"/>
        <v>0</v>
      </c>
      <c r="I21" s="183">
        <f t="shared" si="4"/>
        <v>3</v>
      </c>
      <c r="J21" s="183">
        <f t="shared" si="4"/>
        <v>35</v>
      </c>
      <c r="K21" s="183">
        <f t="shared" si="4"/>
        <v>0</v>
      </c>
      <c r="L21" s="183">
        <f t="shared" si="4"/>
        <v>0</v>
      </c>
      <c r="M21" s="183">
        <f t="shared" si="4"/>
        <v>4</v>
      </c>
      <c r="N21" s="183">
        <f t="shared" si="4"/>
        <v>11007</v>
      </c>
      <c r="O21" s="183">
        <f t="shared" si="4"/>
        <v>4324</v>
      </c>
      <c r="P21" s="2"/>
    </row>
    <row r="22" spans="1:16" ht="14.2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O22" si="5">E23+E24</f>
        <v>1848369</v>
      </c>
      <c r="F22" s="183">
        <f t="shared" si="5"/>
        <v>13860</v>
      </c>
      <c r="G22" s="183">
        <f t="shared" si="5"/>
        <v>11</v>
      </c>
      <c r="H22" s="183">
        <f t="shared" si="5"/>
        <v>0</v>
      </c>
      <c r="I22" s="183">
        <f t="shared" si="5"/>
        <v>123</v>
      </c>
      <c r="J22" s="183">
        <f t="shared" si="5"/>
        <v>260</v>
      </c>
      <c r="K22" s="183">
        <f t="shared" si="5"/>
        <v>663</v>
      </c>
      <c r="L22" s="183">
        <f t="shared" si="5"/>
        <v>0</v>
      </c>
      <c r="M22" s="183">
        <f t="shared" si="5"/>
        <v>40</v>
      </c>
      <c r="N22" s="183">
        <f t="shared" si="5"/>
        <v>1863326</v>
      </c>
      <c r="O22" s="183">
        <f t="shared" si="5"/>
        <v>1321656</v>
      </c>
      <c r="P22" s="2"/>
    </row>
    <row r="23" spans="1:16" ht="14.25" customHeight="1" x14ac:dyDescent="0.2">
      <c r="A23" s="143" t="s">
        <v>48</v>
      </c>
      <c r="B23" s="144"/>
      <c r="C23" s="144"/>
      <c r="D23" s="158"/>
      <c r="E23" s="119">
        <v>1215745</v>
      </c>
      <c r="F23" s="119">
        <v>6839</v>
      </c>
      <c r="G23" s="119">
        <v>11</v>
      </c>
      <c r="H23" s="119">
        <v>0</v>
      </c>
      <c r="I23" s="119">
        <v>113</v>
      </c>
      <c r="J23" s="119">
        <v>260</v>
      </c>
      <c r="K23" s="119">
        <v>483</v>
      </c>
      <c r="L23" s="119">
        <v>0</v>
      </c>
      <c r="M23" s="119">
        <v>0</v>
      </c>
      <c r="N23" s="119">
        <v>1223451</v>
      </c>
      <c r="O23" s="119">
        <v>859296</v>
      </c>
      <c r="P23" s="2"/>
    </row>
    <row r="24" spans="1:16" ht="13.5" customHeight="1" x14ac:dyDescent="0.2">
      <c r="A24" s="143" t="s">
        <v>49</v>
      </c>
      <c r="B24" s="144"/>
      <c r="C24" s="144"/>
      <c r="D24" s="158"/>
      <c r="E24" s="184">
        <v>632624</v>
      </c>
      <c r="F24" s="184">
        <v>7021</v>
      </c>
      <c r="G24" s="184">
        <v>0</v>
      </c>
      <c r="H24" s="184">
        <v>0</v>
      </c>
      <c r="I24" s="184">
        <v>10</v>
      </c>
      <c r="J24" s="184">
        <v>0</v>
      </c>
      <c r="K24" s="184">
        <v>180</v>
      </c>
      <c r="L24" s="177">
        <v>0</v>
      </c>
      <c r="M24" s="184">
        <v>40</v>
      </c>
      <c r="N24" s="184">
        <v>639875</v>
      </c>
      <c r="O24" s="177">
        <v>462360</v>
      </c>
      <c r="P24" s="3"/>
    </row>
    <row r="25" spans="1:16" ht="12.75" customHeight="1" x14ac:dyDescent="0.2">
      <c r="A25" s="140" t="s">
        <v>50</v>
      </c>
      <c r="B25" s="141"/>
      <c r="C25" s="141"/>
      <c r="D25" s="141"/>
      <c r="E25" s="174">
        <f t="shared" ref="E25:O25" si="6">SUM(E26,E27,E30,E31 +E37)</f>
        <v>23688</v>
      </c>
      <c r="F25" s="174">
        <f t="shared" si="6"/>
        <v>15523</v>
      </c>
      <c r="G25" s="174">
        <f t="shared" si="6"/>
        <v>0</v>
      </c>
      <c r="H25" s="174">
        <f t="shared" si="6"/>
        <v>0</v>
      </c>
      <c r="I25" s="174">
        <f t="shared" si="6"/>
        <v>0</v>
      </c>
      <c r="J25" s="174">
        <f t="shared" si="6"/>
        <v>0</v>
      </c>
      <c r="K25" s="174">
        <f t="shared" si="6"/>
        <v>0</v>
      </c>
      <c r="L25" s="174">
        <f t="shared" si="6"/>
        <v>0</v>
      </c>
      <c r="M25" s="174">
        <f t="shared" si="6"/>
        <v>7</v>
      </c>
      <c r="N25" s="174">
        <f t="shared" si="6"/>
        <v>39218</v>
      </c>
      <c r="O25" s="174">
        <f t="shared" si="6"/>
        <v>7652</v>
      </c>
      <c r="P25" s="3"/>
    </row>
    <row r="26" spans="1:16" ht="12.7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21274</v>
      </c>
      <c r="F26" s="119">
        <v>14589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35863</v>
      </c>
      <c r="O26" s="119">
        <v>6256</v>
      </c>
      <c r="P26" s="3"/>
    </row>
    <row r="27" spans="1:16" ht="13.5" customHeight="1" x14ac:dyDescent="0.2">
      <c r="A27" s="160" t="s">
        <v>54</v>
      </c>
      <c r="B27" s="161"/>
      <c r="C27" s="161"/>
      <c r="D27" s="162"/>
      <c r="E27" s="185">
        <f t="shared" ref="E27:O27" si="7">SUM(E28,E29)</f>
        <v>0</v>
      </c>
      <c r="F27" s="185">
        <f t="shared" si="7"/>
        <v>0</v>
      </c>
      <c r="G27" s="185">
        <f t="shared" si="7"/>
        <v>0</v>
      </c>
      <c r="H27" s="185">
        <f t="shared" si="7"/>
        <v>0</v>
      </c>
      <c r="I27" s="185">
        <f t="shared" si="7"/>
        <v>0</v>
      </c>
      <c r="J27" s="185">
        <f t="shared" si="7"/>
        <v>0</v>
      </c>
      <c r="K27" s="185">
        <f t="shared" si="7"/>
        <v>0</v>
      </c>
      <c r="L27" s="185">
        <f t="shared" si="7"/>
        <v>0</v>
      </c>
      <c r="M27" s="185">
        <f t="shared" si="7"/>
        <v>0</v>
      </c>
      <c r="N27" s="185">
        <f t="shared" si="7"/>
        <v>0</v>
      </c>
      <c r="O27" s="185">
        <f t="shared" si="7"/>
        <v>0</v>
      </c>
      <c r="P27" s="3"/>
    </row>
    <row r="28" spans="1:16" ht="12.7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86">
        <v>0</v>
      </c>
      <c r="M28" s="119">
        <v>0</v>
      </c>
      <c r="N28" s="119">
        <v>0</v>
      </c>
      <c r="O28" s="186">
        <v>0</v>
      </c>
      <c r="P28" s="3"/>
    </row>
    <row r="29" spans="1:16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87">
        <v>0</v>
      </c>
      <c r="M29" s="119">
        <v>0</v>
      </c>
      <c r="N29" s="119">
        <v>0</v>
      </c>
      <c r="O29" s="187">
        <v>0</v>
      </c>
      <c r="P29" s="3"/>
    </row>
    <row r="30" spans="1:16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2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88">
        <v>0</v>
      </c>
      <c r="M30" s="119">
        <v>7</v>
      </c>
      <c r="N30" s="119">
        <v>9</v>
      </c>
      <c r="O30" s="188">
        <v>9</v>
      </c>
      <c r="P30" s="3"/>
    </row>
    <row r="31" spans="1:16" ht="12.75" customHeight="1" x14ac:dyDescent="0.2">
      <c r="A31" s="160" t="s">
        <v>64</v>
      </c>
      <c r="B31" s="161"/>
      <c r="C31" s="161"/>
      <c r="D31" s="161"/>
      <c r="E31" s="185">
        <f t="shared" ref="E31:O31" si="8">E34</f>
        <v>1014</v>
      </c>
      <c r="F31" s="185">
        <f t="shared" si="8"/>
        <v>456</v>
      </c>
      <c r="G31" s="185">
        <f t="shared" si="8"/>
        <v>0</v>
      </c>
      <c r="H31" s="185">
        <f t="shared" si="8"/>
        <v>0</v>
      </c>
      <c r="I31" s="185">
        <f t="shared" si="8"/>
        <v>0</v>
      </c>
      <c r="J31" s="185">
        <f t="shared" si="8"/>
        <v>0</v>
      </c>
      <c r="K31" s="185">
        <f t="shared" si="8"/>
        <v>0</v>
      </c>
      <c r="L31" s="189">
        <f t="shared" si="8"/>
        <v>0</v>
      </c>
      <c r="M31" s="185">
        <f t="shared" si="8"/>
        <v>0</v>
      </c>
      <c r="N31" s="185">
        <f t="shared" si="8"/>
        <v>1470</v>
      </c>
      <c r="O31" s="189">
        <f t="shared" si="8"/>
        <v>835</v>
      </c>
      <c r="P31" s="3"/>
    </row>
    <row r="32" spans="1:16" ht="24.7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889</v>
      </c>
      <c r="F32" s="191">
        <v>3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64">
        <v>0</v>
      </c>
      <c r="M32" s="191">
        <v>0</v>
      </c>
      <c r="N32" s="191">
        <v>892</v>
      </c>
      <c r="O32" s="164">
        <v>615</v>
      </c>
      <c r="P32" s="3"/>
    </row>
    <row r="33" spans="1:16" ht="39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221">
        <v>7</v>
      </c>
      <c r="F33" s="222">
        <v>0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3">
        <v>0</v>
      </c>
      <c r="M33" s="222">
        <v>0</v>
      </c>
      <c r="N33" s="222">
        <v>7</v>
      </c>
      <c r="O33" s="223">
        <v>0</v>
      </c>
      <c r="P33" s="3"/>
    </row>
    <row r="34" spans="1:16" ht="12.7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207">
        <v>1014</v>
      </c>
      <c r="F34" s="208">
        <v>456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9">
        <v>0</v>
      </c>
      <c r="M34" s="208">
        <v>0</v>
      </c>
      <c r="N34" s="208">
        <v>1470</v>
      </c>
      <c r="O34" s="209">
        <v>835</v>
      </c>
      <c r="P34" s="3"/>
    </row>
    <row r="35" spans="1:16" ht="12.75" customHeight="1" x14ac:dyDescent="0.2">
      <c r="A35" s="166" t="s">
        <v>74</v>
      </c>
      <c r="B35" s="144"/>
      <c r="C35" s="144"/>
      <c r="D35" s="144"/>
      <c r="E35" s="197">
        <f t="shared" ref="E35:O35" si="9">SUM(E32:E34)</f>
        <v>1910</v>
      </c>
      <c r="F35" s="197">
        <f t="shared" si="9"/>
        <v>459</v>
      </c>
      <c r="G35" s="197">
        <f t="shared" si="9"/>
        <v>0</v>
      </c>
      <c r="H35" s="197">
        <f t="shared" si="9"/>
        <v>0</v>
      </c>
      <c r="I35" s="197">
        <f t="shared" si="9"/>
        <v>0</v>
      </c>
      <c r="J35" s="197">
        <f t="shared" si="9"/>
        <v>0</v>
      </c>
      <c r="K35" s="197">
        <f t="shared" si="9"/>
        <v>0</v>
      </c>
      <c r="L35" s="198">
        <f t="shared" si="9"/>
        <v>0</v>
      </c>
      <c r="M35" s="197">
        <f t="shared" si="9"/>
        <v>0</v>
      </c>
      <c r="N35" s="197">
        <f t="shared" si="9"/>
        <v>2369</v>
      </c>
      <c r="O35" s="198">
        <f t="shared" si="9"/>
        <v>1450</v>
      </c>
      <c r="P35" s="3"/>
    </row>
    <row r="36" spans="1:16" ht="12.75" customHeight="1" x14ac:dyDescent="0.2">
      <c r="A36" s="167" t="s">
        <v>75</v>
      </c>
      <c r="B36" s="161"/>
      <c r="C36" s="161"/>
      <c r="D36" s="161"/>
      <c r="E36" s="199">
        <f t="shared" ref="E36:O36" si="10">E38+E39+E40</f>
        <v>29720</v>
      </c>
      <c r="F36" s="199">
        <f t="shared" si="10"/>
        <v>1342</v>
      </c>
      <c r="G36" s="199">
        <f t="shared" si="10"/>
        <v>0</v>
      </c>
      <c r="H36" s="199">
        <f t="shared" si="10"/>
        <v>0</v>
      </c>
      <c r="I36" s="199">
        <f t="shared" si="10"/>
        <v>3</v>
      </c>
      <c r="J36" s="199">
        <f t="shared" si="10"/>
        <v>35</v>
      </c>
      <c r="K36" s="199">
        <f t="shared" si="10"/>
        <v>0</v>
      </c>
      <c r="L36" s="199">
        <f t="shared" si="10"/>
        <v>0</v>
      </c>
      <c r="M36" s="199">
        <f t="shared" si="10"/>
        <v>10</v>
      </c>
      <c r="N36" s="199">
        <f t="shared" si="10"/>
        <v>31110</v>
      </c>
      <c r="O36" s="199">
        <f t="shared" si="10"/>
        <v>10429</v>
      </c>
      <c r="P36" s="3"/>
    </row>
    <row r="37" spans="1:16" ht="12.75" customHeight="1" x14ac:dyDescent="0.2">
      <c r="A37" s="168" t="s">
        <v>76</v>
      </c>
      <c r="B37" s="161"/>
      <c r="C37" s="161"/>
      <c r="D37" s="161"/>
      <c r="E37" s="185">
        <f t="shared" ref="E37:O37" si="11">E41</f>
        <v>1400</v>
      </c>
      <c r="F37" s="185">
        <f t="shared" si="11"/>
        <v>476</v>
      </c>
      <c r="G37" s="185">
        <f t="shared" si="11"/>
        <v>0</v>
      </c>
      <c r="H37" s="185">
        <f t="shared" si="11"/>
        <v>0</v>
      </c>
      <c r="I37" s="185">
        <f t="shared" si="11"/>
        <v>0</v>
      </c>
      <c r="J37" s="185">
        <f t="shared" si="11"/>
        <v>0</v>
      </c>
      <c r="K37" s="185">
        <f t="shared" si="11"/>
        <v>0</v>
      </c>
      <c r="L37" s="185">
        <f t="shared" si="11"/>
        <v>0</v>
      </c>
      <c r="M37" s="185">
        <f t="shared" si="11"/>
        <v>0</v>
      </c>
      <c r="N37" s="185">
        <f t="shared" si="11"/>
        <v>1876</v>
      </c>
      <c r="O37" s="185">
        <f t="shared" si="11"/>
        <v>552</v>
      </c>
      <c r="P37" s="3"/>
    </row>
    <row r="38" spans="1:16" ht="12.7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13634</v>
      </c>
      <c r="F38" s="119">
        <v>164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87">
        <v>0</v>
      </c>
      <c r="M38" s="119">
        <v>0</v>
      </c>
      <c r="N38" s="119">
        <v>13798</v>
      </c>
      <c r="O38" s="187">
        <v>1381</v>
      </c>
      <c r="P38" s="3"/>
    </row>
    <row r="39" spans="1:16" ht="12.75" customHeight="1" x14ac:dyDescent="0.2">
      <c r="A39" s="163" t="s">
        <v>119</v>
      </c>
      <c r="B39" s="144"/>
      <c r="C39" s="144"/>
      <c r="D39" s="144"/>
      <c r="E39" s="119">
        <v>5998</v>
      </c>
      <c r="F39" s="119">
        <v>301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87">
        <v>0</v>
      </c>
      <c r="M39" s="119">
        <v>6</v>
      </c>
      <c r="N39" s="119">
        <v>6305</v>
      </c>
      <c r="O39" s="187">
        <v>4724</v>
      </c>
      <c r="P39" s="3"/>
    </row>
    <row r="40" spans="1:16" ht="12.75" customHeight="1" x14ac:dyDescent="0.2">
      <c r="A40" s="163" t="s">
        <v>81</v>
      </c>
      <c r="B40" s="144"/>
      <c r="C40" s="144"/>
      <c r="D40" s="144"/>
      <c r="E40" s="119">
        <v>10088</v>
      </c>
      <c r="F40" s="119">
        <v>877</v>
      </c>
      <c r="G40" s="119">
        <v>0</v>
      </c>
      <c r="H40" s="119">
        <v>0</v>
      </c>
      <c r="I40" s="119">
        <v>3</v>
      </c>
      <c r="J40" s="119">
        <v>35</v>
      </c>
      <c r="K40" s="119">
        <v>0</v>
      </c>
      <c r="L40" s="187">
        <v>0</v>
      </c>
      <c r="M40" s="119">
        <v>4</v>
      </c>
      <c r="N40" s="119">
        <v>11007</v>
      </c>
      <c r="O40" s="187">
        <v>4324</v>
      </c>
      <c r="P40" s="3"/>
    </row>
    <row r="41" spans="1:16" ht="12.75" customHeight="1" x14ac:dyDescent="0.2">
      <c r="A41" s="169" t="s">
        <v>82</v>
      </c>
      <c r="B41" s="144"/>
      <c r="C41" s="144"/>
      <c r="D41" s="144"/>
      <c r="E41" s="119">
        <v>1400</v>
      </c>
      <c r="F41" s="119">
        <v>476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87">
        <v>0</v>
      </c>
      <c r="M41" s="119">
        <v>0</v>
      </c>
      <c r="N41" s="119">
        <v>1876</v>
      </c>
      <c r="O41" s="187">
        <v>552</v>
      </c>
      <c r="P41" s="3"/>
    </row>
    <row r="42" spans="1:16" ht="12.75" customHeight="1" x14ac:dyDescent="0.2">
      <c r="A42" s="170" t="s">
        <v>83</v>
      </c>
      <c r="B42" s="171"/>
      <c r="C42" s="171"/>
      <c r="D42" s="171"/>
      <c r="E42" s="200">
        <f t="shared" ref="E42:O42" si="12">E38+E39+E40</f>
        <v>29720</v>
      </c>
      <c r="F42" s="200">
        <f t="shared" si="12"/>
        <v>1342</v>
      </c>
      <c r="G42" s="200">
        <f t="shared" si="12"/>
        <v>0</v>
      </c>
      <c r="H42" s="200">
        <f t="shared" si="12"/>
        <v>0</v>
      </c>
      <c r="I42" s="200">
        <f t="shared" si="12"/>
        <v>3</v>
      </c>
      <c r="J42" s="200">
        <f t="shared" si="12"/>
        <v>35</v>
      </c>
      <c r="K42" s="200">
        <f t="shared" si="12"/>
        <v>0</v>
      </c>
      <c r="L42" s="200">
        <f t="shared" si="12"/>
        <v>0</v>
      </c>
      <c r="M42" s="200">
        <f t="shared" si="12"/>
        <v>10</v>
      </c>
      <c r="N42" s="200">
        <f t="shared" si="12"/>
        <v>31110</v>
      </c>
      <c r="O42" s="200">
        <f t="shared" si="12"/>
        <v>10429</v>
      </c>
      <c r="P42" s="3"/>
    </row>
    <row r="43" spans="1:16" ht="12.75" customHeight="1" x14ac:dyDescent="0.2">
      <c r="A43" s="160" t="s">
        <v>84</v>
      </c>
      <c r="B43" s="161"/>
      <c r="C43" s="161"/>
      <c r="D43" s="161"/>
      <c r="E43" s="185">
        <f t="shared" ref="E43:O43" si="13">SUM(E44:E45)</f>
        <v>10256</v>
      </c>
      <c r="F43" s="185">
        <f t="shared" si="13"/>
        <v>405</v>
      </c>
      <c r="G43" s="185">
        <f t="shared" si="13"/>
        <v>0</v>
      </c>
      <c r="H43" s="185">
        <f t="shared" si="13"/>
        <v>0</v>
      </c>
      <c r="I43" s="185">
        <f t="shared" si="13"/>
        <v>0</v>
      </c>
      <c r="J43" s="185">
        <f t="shared" si="13"/>
        <v>0</v>
      </c>
      <c r="K43" s="185">
        <f t="shared" si="13"/>
        <v>0</v>
      </c>
      <c r="L43" s="189">
        <f t="shared" si="13"/>
        <v>0</v>
      </c>
      <c r="M43" s="185">
        <f t="shared" si="13"/>
        <v>0</v>
      </c>
      <c r="N43" s="185">
        <f t="shared" si="13"/>
        <v>10661</v>
      </c>
      <c r="O43" s="189">
        <f t="shared" si="13"/>
        <v>2870</v>
      </c>
      <c r="P43" s="3"/>
    </row>
    <row r="44" spans="1:16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8448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87">
        <v>0</v>
      </c>
      <c r="M44" s="119">
        <v>0</v>
      </c>
      <c r="N44" s="119">
        <v>8448</v>
      </c>
      <c r="O44" s="187">
        <v>1972</v>
      </c>
      <c r="P44" s="3"/>
    </row>
    <row r="45" spans="1:16" ht="12.75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1808</v>
      </c>
      <c r="F45" s="119">
        <v>405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87">
        <v>0</v>
      </c>
      <c r="M45" s="119">
        <v>0</v>
      </c>
      <c r="N45" s="119">
        <v>2213</v>
      </c>
      <c r="O45" s="187">
        <v>898</v>
      </c>
      <c r="P45" s="3"/>
    </row>
    <row r="46" spans="1:16" ht="12.75" customHeight="1" x14ac:dyDescent="0.2">
      <c r="A46" s="160" t="s">
        <v>91</v>
      </c>
      <c r="B46" s="161"/>
      <c r="C46" s="161"/>
      <c r="D46" s="161"/>
      <c r="E46" s="185">
        <f t="shared" ref="E46:O46" si="14">SUM(E47:E48)</f>
        <v>1015</v>
      </c>
      <c r="F46" s="185">
        <f t="shared" si="14"/>
        <v>6</v>
      </c>
      <c r="G46" s="185">
        <f t="shared" si="14"/>
        <v>2531</v>
      </c>
      <c r="H46" s="185">
        <f t="shared" si="14"/>
        <v>0</v>
      </c>
      <c r="I46" s="185">
        <f t="shared" si="14"/>
        <v>0</v>
      </c>
      <c r="J46" s="185">
        <f t="shared" si="14"/>
        <v>0</v>
      </c>
      <c r="K46" s="185">
        <f t="shared" si="14"/>
        <v>0</v>
      </c>
      <c r="L46" s="189">
        <f t="shared" si="14"/>
        <v>0</v>
      </c>
      <c r="M46" s="185">
        <f t="shared" si="14"/>
        <v>0</v>
      </c>
      <c r="N46" s="185">
        <f t="shared" si="14"/>
        <v>3552</v>
      </c>
      <c r="O46" s="189">
        <f t="shared" si="14"/>
        <v>330</v>
      </c>
      <c r="P46" s="3"/>
    </row>
    <row r="47" spans="1:16" ht="12.7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1009</v>
      </c>
      <c r="F47" s="119">
        <v>0</v>
      </c>
      <c r="G47" s="119">
        <v>2531</v>
      </c>
      <c r="H47" s="119">
        <v>0</v>
      </c>
      <c r="I47" s="119">
        <v>0</v>
      </c>
      <c r="J47" s="119">
        <v>0</v>
      </c>
      <c r="K47" s="119">
        <v>0</v>
      </c>
      <c r="L47" s="187">
        <v>0</v>
      </c>
      <c r="M47" s="119">
        <v>0</v>
      </c>
      <c r="N47" s="119">
        <v>3540</v>
      </c>
      <c r="O47" s="187">
        <v>318</v>
      </c>
      <c r="P47" s="3"/>
    </row>
    <row r="48" spans="1:16" ht="29.2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6</v>
      </c>
      <c r="F48" s="119">
        <v>6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87">
        <v>0</v>
      </c>
      <c r="M48" s="119">
        <v>0</v>
      </c>
      <c r="N48" s="119">
        <v>12</v>
      </c>
      <c r="O48" s="187">
        <v>12</v>
      </c>
      <c r="P48" s="3"/>
    </row>
    <row r="49" spans="1:16" ht="24.75" customHeight="1" x14ac:dyDescent="0.2">
      <c r="A49" s="172" t="s">
        <v>98</v>
      </c>
      <c r="B49" s="173"/>
      <c r="C49" s="173"/>
      <c r="D49" s="173"/>
      <c r="E49" s="174">
        <f t="shared" ref="E49:O49" si="15">E25+E16+E13+E10</f>
        <v>2294406</v>
      </c>
      <c r="F49" s="174">
        <f t="shared" si="15"/>
        <v>79076</v>
      </c>
      <c r="G49" s="174">
        <f t="shared" si="15"/>
        <v>2741</v>
      </c>
      <c r="H49" s="174">
        <f t="shared" si="15"/>
        <v>8359</v>
      </c>
      <c r="I49" s="174">
        <f t="shared" si="15"/>
        <v>153</v>
      </c>
      <c r="J49" s="174">
        <f t="shared" si="15"/>
        <v>462</v>
      </c>
      <c r="K49" s="174">
        <f t="shared" si="15"/>
        <v>726</v>
      </c>
      <c r="L49" s="174">
        <f t="shared" si="15"/>
        <v>0</v>
      </c>
      <c r="M49" s="174">
        <f t="shared" si="15"/>
        <v>154</v>
      </c>
      <c r="N49" s="174">
        <f t="shared" si="15"/>
        <v>2369983</v>
      </c>
      <c r="O49" s="174">
        <f t="shared" si="15"/>
        <v>1510790</v>
      </c>
      <c r="P49" s="3"/>
    </row>
    <row r="50" spans="1:1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</sheetData>
  <mergeCells count="14">
    <mergeCell ref="N3:N4"/>
    <mergeCell ref="A1:O1"/>
    <mergeCell ref="A2:A5"/>
    <mergeCell ref="E2:O2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</mergeCells>
  <dataValidations count="1">
    <dataValidation type="list" allowBlank="1" showErrorMessage="1" sqref="B11:B12 B14:B15 B17:B24 B26 B28:B30 B32:B34 B38:B42 B44:B45 B47:B48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topLeftCell="A7" workbookViewId="0">
      <selection activeCell="E19" sqref="E19"/>
    </sheetView>
  </sheetViews>
  <sheetFormatPr defaultColWidth="12.5703125" defaultRowHeight="15" customHeight="1" x14ac:dyDescent="0.2"/>
  <cols>
    <col min="1" max="1" width="66.28515625" customWidth="1"/>
    <col min="2" max="2" width="27" hidden="1" customWidth="1"/>
    <col min="3" max="3" width="10.42578125" hidden="1" customWidth="1"/>
    <col min="4" max="4" width="6.85546875" hidden="1" customWidth="1"/>
    <col min="5" max="5" width="11" customWidth="1"/>
    <col min="6" max="6" width="9.5703125" customWidth="1"/>
    <col min="7" max="7" width="8.28515625" customWidth="1"/>
    <col min="8" max="8" width="7.85546875" customWidth="1"/>
    <col min="9" max="9" width="8" customWidth="1"/>
    <col min="10" max="10" width="7.5703125" customWidth="1"/>
    <col min="11" max="11" width="8.85546875" customWidth="1"/>
    <col min="12" max="12" width="11.28515625" customWidth="1"/>
    <col min="13" max="13" width="10" customWidth="1"/>
    <col min="14" max="14" width="11.28515625" customWidth="1"/>
    <col min="15" max="15" width="11.140625" customWidth="1"/>
    <col min="16" max="17" width="7" customWidth="1"/>
    <col min="18" max="18" width="9.140625" customWidth="1"/>
    <col min="19" max="26" width="8.7109375" customWidth="1"/>
  </cols>
  <sheetData>
    <row r="1" spans="1:26" ht="0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</row>
    <row r="2" spans="1:26" ht="14.25" customHeight="1" x14ac:dyDescent="0.2">
      <c r="A2" s="413" t="s">
        <v>125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3"/>
      <c r="Q2" s="13"/>
      <c r="R2" s="3"/>
    </row>
    <row r="3" spans="1:26" ht="12.75" customHeight="1" x14ac:dyDescent="0.2">
      <c r="A3" s="414" t="s">
        <v>3</v>
      </c>
      <c r="B3" s="13"/>
      <c r="C3" s="30"/>
      <c r="D3" s="30"/>
      <c r="E3" s="415" t="s">
        <v>126</v>
      </c>
      <c r="F3" s="404"/>
      <c r="G3" s="404"/>
      <c r="H3" s="404"/>
      <c r="I3" s="404"/>
      <c r="J3" s="404"/>
      <c r="K3" s="404"/>
      <c r="L3" s="404"/>
      <c r="M3" s="404"/>
      <c r="N3" s="404"/>
      <c r="O3" s="405"/>
      <c r="P3" s="41"/>
      <c r="Q3" s="42"/>
      <c r="R3" s="3"/>
    </row>
    <row r="4" spans="1:26" ht="19.5" customHeight="1" x14ac:dyDescent="0.2">
      <c r="A4" s="398"/>
      <c r="B4" s="28"/>
      <c r="C4" s="29"/>
      <c r="D4" s="29"/>
      <c r="E4" s="408" t="s">
        <v>101</v>
      </c>
      <c r="F4" s="408" t="s">
        <v>102</v>
      </c>
      <c r="G4" s="408" t="s">
        <v>123</v>
      </c>
      <c r="H4" s="408" t="s">
        <v>104</v>
      </c>
      <c r="I4" s="408" t="s">
        <v>105</v>
      </c>
      <c r="J4" s="408" t="s">
        <v>106</v>
      </c>
      <c r="K4" s="399" t="s">
        <v>107</v>
      </c>
      <c r="L4" s="399" t="s">
        <v>108</v>
      </c>
      <c r="M4" s="399" t="s">
        <v>109</v>
      </c>
      <c r="N4" s="399" t="s">
        <v>110</v>
      </c>
      <c r="O4" s="399" t="s">
        <v>111</v>
      </c>
      <c r="P4" s="43"/>
      <c r="Q4" s="44"/>
      <c r="R4" s="3"/>
    </row>
    <row r="5" spans="1:26" ht="91.5" customHeight="1" x14ac:dyDescent="0.2">
      <c r="A5" s="387"/>
      <c r="B5" s="28"/>
      <c r="C5" s="29"/>
      <c r="D5" s="29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5"/>
      <c r="Q5" s="46"/>
      <c r="R5" s="3"/>
    </row>
    <row r="6" spans="1:26" ht="14.25" customHeight="1" x14ac:dyDescent="0.2">
      <c r="A6" s="47"/>
      <c r="B6" s="31"/>
      <c r="C6" s="31"/>
      <c r="D6" s="31"/>
      <c r="E6" s="48" t="s">
        <v>113</v>
      </c>
      <c r="F6" s="48" t="s">
        <v>113</v>
      </c>
      <c r="G6" s="48" t="s">
        <v>113</v>
      </c>
      <c r="H6" s="48" t="s">
        <v>113</v>
      </c>
      <c r="I6" s="48" t="s">
        <v>113</v>
      </c>
      <c r="J6" s="48" t="s">
        <v>113</v>
      </c>
      <c r="K6" s="48" t="s">
        <v>113</v>
      </c>
      <c r="L6" s="48" t="s">
        <v>113</v>
      </c>
      <c r="M6" s="48" t="s">
        <v>113</v>
      </c>
      <c r="N6" s="48" t="s">
        <v>113</v>
      </c>
      <c r="O6" s="49" t="s">
        <v>113</v>
      </c>
      <c r="P6" s="45"/>
      <c r="Q6" s="46"/>
      <c r="R6" s="3"/>
    </row>
    <row r="7" spans="1:26" ht="10.5" customHeight="1" x14ac:dyDescent="0.2">
      <c r="A7" s="213" t="s">
        <v>127</v>
      </c>
      <c r="B7" s="213" t="s">
        <v>16</v>
      </c>
      <c r="C7" s="214" t="s">
        <v>17</v>
      </c>
      <c r="D7" s="213" t="s">
        <v>18</v>
      </c>
      <c r="E7" s="224">
        <v>31</v>
      </c>
      <c r="F7" s="224">
        <v>32</v>
      </c>
      <c r="G7" s="224">
        <v>33</v>
      </c>
      <c r="H7" s="224">
        <v>34</v>
      </c>
      <c r="I7" s="224">
        <v>35</v>
      </c>
      <c r="J7" s="224">
        <v>36</v>
      </c>
      <c r="K7" s="224">
        <v>37</v>
      </c>
      <c r="L7" s="224">
        <v>38</v>
      </c>
      <c r="M7" s="224">
        <v>39</v>
      </c>
      <c r="N7" s="225">
        <v>40</v>
      </c>
      <c r="O7" s="224">
        <v>41</v>
      </c>
      <c r="P7" s="51"/>
      <c r="Q7" s="52"/>
      <c r="R7" s="34"/>
      <c r="S7" s="34"/>
      <c r="T7" s="34"/>
      <c r="U7" s="34"/>
      <c r="V7" s="34"/>
      <c r="W7" s="34"/>
      <c r="X7" s="34"/>
      <c r="Y7" s="34"/>
      <c r="Z7" s="34"/>
    </row>
    <row r="8" spans="1:26" ht="12.75" hidden="1" customHeight="1" x14ac:dyDescent="0.2">
      <c r="A8" s="32" t="s">
        <v>116</v>
      </c>
      <c r="B8" s="32"/>
      <c r="C8" s="32"/>
      <c r="D8" s="32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53"/>
      <c r="Q8" s="1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 x14ac:dyDescent="0.2">
      <c r="A9" s="32" t="s">
        <v>117</v>
      </c>
      <c r="B9" s="32"/>
      <c r="C9" s="32"/>
      <c r="D9" s="32"/>
      <c r="E9" s="32"/>
      <c r="F9" s="3"/>
      <c r="G9" s="32"/>
      <c r="H9" s="32"/>
      <c r="I9" s="32"/>
      <c r="J9" s="32"/>
      <c r="K9" s="32"/>
      <c r="L9" s="32"/>
      <c r="M9" s="32"/>
      <c r="N9" s="32"/>
      <c r="O9" s="32"/>
      <c r="P9" s="53"/>
      <c r="Q9" s="13"/>
      <c r="R9" s="3"/>
      <c r="S9" s="3"/>
      <c r="T9" s="3"/>
      <c r="U9" s="3"/>
      <c r="V9" s="3"/>
      <c r="W9" s="3"/>
      <c r="X9" s="3"/>
      <c r="Y9" s="3"/>
      <c r="Z9" s="3"/>
    </row>
    <row r="10" spans="1:26" ht="12.75" hidden="1" customHeight="1" x14ac:dyDescent="0.2">
      <c r="A10" s="32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3"/>
      <c r="Q10" s="1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40" t="s">
        <v>19</v>
      </c>
      <c r="B11" s="141"/>
      <c r="C11" s="141"/>
      <c r="D11" s="142"/>
      <c r="E11" s="174">
        <f t="shared" ref="E11:O11" si="0">E12+E13</f>
        <v>1773770</v>
      </c>
      <c r="F11" s="174">
        <f t="shared" si="0"/>
        <v>422766</v>
      </c>
      <c r="G11" s="174">
        <f t="shared" si="0"/>
        <v>64385</v>
      </c>
      <c r="H11" s="174">
        <f t="shared" si="0"/>
        <v>143528</v>
      </c>
      <c r="I11" s="174">
        <f t="shared" si="0"/>
        <v>31611</v>
      </c>
      <c r="J11" s="174">
        <f t="shared" si="0"/>
        <v>8522</v>
      </c>
      <c r="K11" s="174">
        <f t="shared" si="0"/>
        <v>142405</v>
      </c>
      <c r="L11" s="174">
        <f t="shared" si="0"/>
        <v>0</v>
      </c>
      <c r="M11" s="174">
        <f t="shared" si="0"/>
        <v>100784</v>
      </c>
      <c r="N11" s="174">
        <f t="shared" si="0"/>
        <v>2687771</v>
      </c>
      <c r="O11" s="174">
        <f t="shared" si="0"/>
        <v>561573</v>
      </c>
      <c r="P11" s="53"/>
      <c r="Q11" s="13"/>
      <c r="R11" s="3"/>
    </row>
    <row r="12" spans="1:26" ht="14.25" customHeight="1" x14ac:dyDescent="0.2">
      <c r="A12" s="143" t="s">
        <v>20</v>
      </c>
      <c r="B12" s="144" t="s">
        <v>21</v>
      </c>
      <c r="C12" s="144" t="e">
        <f>VLOOKUP(B15,[1]serial!$C$1:$D$37,2,FALSE)</f>
        <v>#N/A</v>
      </c>
      <c r="D12" s="144" t="s">
        <v>22</v>
      </c>
      <c r="E12" s="175">
        <v>1566274</v>
      </c>
      <c r="F12" s="176">
        <v>395366</v>
      </c>
      <c r="G12" s="176">
        <v>64385</v>
      </c>
      <c r="H12" s="176">
        <v>143528</v>
      </c>
      <c r="I12" s="176">
        <v>27890</v>
      </c>
      <c r="J12" s="176">
        <v>6807</v>
      </c>
      <c r="K12" s="176">
        <v>141595</v>
      </c>
      <c r="L12" s="176">
        <v>0</v>
      </c>
      <c r="M12" s="176">
        <v>97842</v>
      </c>
      <c r="N12" s="176">
        <v>2443687</v>
      </c>
      <c r="O12" s="176">
        <v>402124</v>
      </c>
      <c r="P12" s="53"/>
      <c r="Q12" s="13"/>
      <c r="R12" s="3"/>
    </row>
    <row r="13" spans="1:26" ht="12" customHeight="1" x14ac:dyDescent="0.2">
      <c r="A13" s="143" t="s">
        <v>23</v>
      </c>
      <c r="B13" s="144" t="s">
        <v>24</v>
      </c>
      <c r="C13" s="144" t="e">
        <f>VLOOKUP(B16,[1]serial!$C$1:$D$37,2,FALSE)</f>
        <v>#N/A</v>
      </c>
      <c r="D13" s="144" t="s">
        <v>25</v>
      </c>
      <c r="E13" s="175">
        <v>207496</v>
      </c>
      <c r="F13" s="176">
        <v>27400</v>
      </c>
      <c r="G13" s="176">
        <v>0</v>
      </c>
      <c r="H13" s="176">
        <v>0</v>
      </c>
      <c r="I13" s="176">
        <v>3721</v>
      </c>
      <c r="J13" s="176">
        <v>1715</v>
      </c>
      <c r="K13" s="176">
        <v>810</v>
      </c>
      <c r="L13" s="176">
        <v>0</v>
      </c>
      <c r="M13" s="176">
        <v>2942</v>
      </c>
      <c r="N13" s="176">
        <v>244084</v>
      </c>
      <c r="O13" s="176">
        <v>159449</v>
      </c>
      <c r="P13" s="53"/>
      <c r="Q13" s="13"/>
      <c r="R13" s="3"/>
    </row>
    <row r="14" spans="1:26" ht="14.25" customHeight="1" x14ac:dyDescent="0.2">
      <c r="A14" s="140" t="s">
        <v>26</v>
      </c>
      <c r="B14" s="141"/>
      <c r="C14" s="141"/>
      <c r="D14" s="142"/>
      <c r="E14" s="174">
        <f t="shared" ref="E14:O14" si="1">SUM(E15:E16)</f>
        <v>11985902</v>
      </c>
      <c r="F14" s="174">
        <f t="shared" si="1"/>
        <v>303047</v>
      </c>
      <c r="G14" s="174">
        <f t="shared" si="1"/>
        <v>25561</v>
      </c>
      <c r="H14" s="174">
        <f t="shared" si="1"/>
        <v>26</v>
      </c>
      <c r="I14" s="174">
        <f t="shared" si="1"/>
        <v>25391</v>
      </c>
      <c r="J14" s="174">
        <f t="shared" si="1"/>
        <v>18209</v>
      </c>
      <c r="K14" s="174">
        <f t="shared" si="1"/>
        <v>2516</v>
      </c>
      <c r="L14" s="174">
        <f t="shared" si="1"/>
        <v>12</v>
      </c>
      <c r="M14" s="174">
        <f t="shared" si="1"/>
        <v>5368</v>
      </c>
      <c r="N14" s="174">
        <f t="shared" si="1"/>
        <v>12366032</v>
      </c>
      <c r="O14" s="174">
        <f t="shared" si="1"/>
        <v>7287952</v>
      </c>
      <c r="P14" s="53"/>
      <c r="Q14" s="13"/>
      <c r="R14" s="3"/>
    </row>
    <row r="15" spans="1:26" ht="13.5" customHeight="1" x14ac:dyDescent="0.2">
      <c r="A15" s="143" t="s">
        <v>27</v>
      </c>
      <c r="B15" s="144" t="s">
        <v>28</v>
      </c>
      <c r="C15" s="144" t="e">
        <f>VLOOKUP(B18,[1]serial!$C$1:$D$37,2,FALSE)</f>
        <v>#N/A</v>
      </c>
      <c r="D15" s="145" t="s">
        <v>29</v>
      </c>
      <c r="E15" s="177">
        <v>4020236</v>
      </c>
      <c r="F15" s="177">
        <v>160932</v>
      </c>
      <c r="G15" s="177">
        <v>24570</v>
      </c>
      <c r="H15" s="177">
        <v>15</v>
      </c>
      <c r="I15" s="177">
        <v>24844</v>
      </c>
      <c r="J15" s="177">
        <v>17214</v>
      </c>
      <c r="K15" s="177">
        <v>1696</v>
      </c>
      <c r="L15" s="177">
        <v>12</v>
      </c>
      <c r="M15" s="177">
        <v>4663</v>
      </c>
      <c r="N15" s="177">
        <v>4254182</v>
      </c>
      <c r="O15" s="177">
        <v>2196714</v>
      </c>
      <c r="P15" s="53"/>
      <c r="Q15" s="13"/>
      <c r="R15" s="3"/>
    </row>
    <row r="16" spans="1:26" ht="11.25" customHeight="1" x14ac:dyDescent="0.2">
      <c r="A16" s="143" t="s">
        <v>30</v>
      </c>
      <c r="B16" s="144" t="s">
        <v>31</v>
      </c>
      <c r="C16" s="144" t="e">
        <f>VLOOKUP(B19,[1]serial!$C$1:$D$37,2,FALSE)</f>
        <v>#N/A</v>
      </c>
      <c r="D16" s="146" t="s">
        <v>32</v>
      </c>
      <c r="E16" s="119">
        <v>7965666</v>
      </c>
      <c r="F16" s="178">
        <v>142115</v>
      </c>
      <c r="G16" s="178">
        <v>991</v>
      </c>
      <c r="H16" s="178">
        <v>11</v>
      </c>
      <c r="I16" s="178">
        <v>547</v>
      </c>
      <c r="J16" s="178">
        <v>995</v>
      </c>
      <c r="K16" s="178">
        <v>820</v>
      </c>
      <c r="L16" s="178">
        <v>0</v>
      </c>
      <c r="M16" s="178">
        <v>705</v>
      </c>
      <c r="N16" s="178">
        <v>8111850</v>
      </c>
      <c r="O16" s="178">
        <v>5091238</v>
      </c>
      <c r="P16" s="53"/>
      <c r="Q16" s="13"/>
      <c r="R16" s="3"/>
    </row>
    <row r="17" spans="1:26" ht="13.5" customHeight="1" x14ac:dyDescent="0.2">
      <c r="A17" s="140" t="s">
        <v>33</v>
      </c>
      <c r="B17" s="141"/>
      <c r="C17" s="141"/>
      <c r="D17" s="147"/>
      <c r="E17" s="179">
        <f t="shared" ref="E17:O17" si="2">E18+E19+E22+E23</f>
        <v>24857567</v>
      </c>
      <c r="F17" s="179">
        <f t="shared" si="2"/>
        <v>1193952</v>
      </c>
      <c r="G17" s="179">
        <f t="shared" si="2"/>
        <v>241057</v>
      </c>
      <c r="H17" s="179">
        <f t="shared" si="2"/>
        <v>192861</v>
      </c>
      <c r="I17" s="179">
        <f t="shared" si="2"/>
        <v>15962</v>
      </c>
      <c r="J17" s="179">
        <f t="shared" si="2"/>
        <v>17689</v>
      </c>
      <c r="K17" s="179">
        <f t="shared" si="2"/>
        <v>30481</v>
      </c>
      <c r="L17" s="179">
        <f t="shared" si="2"/>
        <v>441</v>
      </c>
      <c r="M17" s="179">
        <f t="shared" si="2"/>
        <v>88124</v>
      </c>
      <c r="N17" s="179">
        <f t="shared" si="2"/>
        <v>26507056</v>
      </c>
      <c r="O17" s="179">
        <f t="shared" si="2"/>
        <v>15576364</v>
      </c>
      <c r="P17" s="53"/>
      <c r="Q17" s="13"/>
      <c r="R17" s="3"/>
    </row>
    <row r="18" spans="1:26" ht="15" customHeight="1" x14ac:dyDescent="0.25">
      <c r="A18" s="148" t="s">
        <v>34</v>
      </c>
      <c r="B18" s="149" t="s">
        <v>35</v>
      </c>
      <c r="C18" s="149" t="e">
        <f>VLOOKUP(B21,[1]serial!$C$1:$D$37,2,FALSE)</f>
        <v>#N/A</v>
      </c>
      <c r="D18" s="150" t="s">
        <v>36</v>
      </c>
      <c r="E18" s="226">
        <v>5124920</v>
      </c>
      <c r="F18" s="226">
        <v>1104283</v>
      </c>
      <c r="G18" s="226">
        <v>137044</v>
      </c>
      <c r="H18" s="226">
        <v>192860</v>
      </c>
      <c r="I18" s="226">
        <v>12909</v>
      </c>
      <c r="J18" s="226">
        <v>16179</v>
      </c>
      <c r="K18" s="226">
        <v>6457</v>
      </c>
      <c r="L18" s="227">
        <v>17</v>
      </c>
      <c r="M18" s="226">
        <v>82857</v>
      </c>
      <c r="N18" s="226">
        <v>6546448</v>
      </c>
      <c r="O18" s="226">
        <v>2248203</v>
      </c>
      <c r="P18" s="54"/>
      <c r="Q18" s="54"/>
      <c r="R18" s="55"/>
      <c r="S18" s="56"/>
      <c r="T18" s="56"/>
      <c r="U18" s="56"/>
      <c r="V18" s="56"/>
      <c r="W18" s="56"/>
      <c r="X18" s="56"/>
      <c r="Y18" s="56"/>
      <c r="Z18" s="56"/>
    </row>
    <row r="19" spans="1:26" ht="27.75" customHeight="1" x14ac:dyDescent="0.2">
      <c r="A19" s="151" t="s">
        <v>37</v>
      </c>
      <c r="B19" s="152" t="s">
        <v>38</v>
      </c>
      <c r="C19" s="152" t="e">
        <f>VLOOKUP(B22,[1]serial!$C$1:$D$37,2,FALSE)</f>
        <v>#N/A</v>
      </c>
      <c r="D19" s="153" t="s">
        <v>39</v>
      </c>
      <c r="E19" s="182">
        <f>E34+E40+E46+E49+E20+E21</f>
        <v>1862419</v>
      </c>
      <c r="F19" s="182">
        <f t="shared" ref="F19:O19" si="3">F34+F40+F46+F49+F20+F21</f>
        <v>39731</v>
      </c>
      <c r="G19" s="182">
        <f t="shared" si="3"/>
        <v>62331</v>
      </c>
      <c r="H19" s="182">
        <f t="shared" si="3"/>
        <v>0</v>
      </c>
      <c r="I19" s="182">
        <f t="shared" si="3"/>
        <v>182</v>
      </c>
      <c r="J19" s="182">
        <f t="shared" si="3"/>
        <v>332</v>
      </c>
      <c r="K19" s="182">
        <f t="shared" si="3"/>
        <v>245</v>
      </c>
      <c r="L19" s="182">
        <f t="shared" si="3"/>
        <v>0</v>
      </c>
      <c r="M19" s="182">
        <f t="shared" si="3"/>
        <v>4424</v>
      </c>
      <c r="N19" s="182">
        <f t="shared" si="3"/>
        <v>1969664</v>
      </c>
      <c r="O19" s="182">
        <f t="shared" si="3"/>
        <v>1092397</v>
      </c>
      <c r="P19" s="54"/>
      <c r="Q19" s="54"/>
      <c r="R19" s="55"/>
      <c r="S19" s="56"/>
      <c r="T19" s="56"/>
      <c r="U19" s="56"/>
      <c r="V19" s="56"/>
      <c r="W19" s="56"/>
      <c r="X19" s="56"/>
      <c r="Y19" s="56"/>
      <c r="Z19" s="56"/>
    </row>
    <row r="20" spans="1:26" ht="13.5" customHeight="1" x14ac:dyDescent="0.2">
      <c r="A20" s="154" t="s">
        <v>40</v>
      </c>
      <c r="B20" s="155"/>
      <c r="C20" s="155"/>
      <c r="D20" s="156"/>
      <c r="E20" s="119">
        <v>181503</v>
      </c>
      <c r="F20" s="119">
        <v>3987</v>
      </c>
      <c r="G20" s="119">
        <v>570</v>
      </c>
      <c r="H20" s="119">
        <v>0</v>
      </c>
      <c r="I20" s="119">
        <v>8</v>
      </c>
      <c r="J20" s="119">
        <v>66</v>
      </c>
      <c r="K20" s="119">
        <v>8</v>
      </c>
      <c r="L20" s="119">
        <v>0</v>
      </c>
      <c r="M20" s="119">
        <v>0</v>
      </c>
      <c r="N20" s="119">
        <v>186142</v>
      </c>
      <c r="O20" s="119">
        <v>127331</v>
      </c>
      <c r="P20" s="53"/>
      <c r="Q20" s="13"/>
      <c r="R20" s="3"/>
    </row>
    <row r="21" spans="1:26" ht="14.25" customHeight="1" x14ac:dyDescent="0.2">
      <c r="A21" s="154" t="s">
        <v>41</v>
      </c>
      <c r="B21" s="155"/>
      <c r="C21" s="155"/>
      <c r="D21" s="156"/>
      <c r="E21" s="119">
        <v>63359</v>
      </c>
      <c r="F21" s="119">
        <v>908</v>
      </c>
      <c r="G21" s="119">
        <v>0</v>
      </c>
      <c r="H21" s="119">
        <v>0</v>
      </c>
      <c r="I21" s="119">
        <v>11</v>
      </c>
      <c r="J21" s="119">
        <v>0</v>
      </c>
      <c r="K21" s="119">
        <v>60</v>
      </c>
      <c r="L21" s="119">
        <v>0</v>
      </c>
      <c r="M21" s="119">
        <v>0</v>
      </c>
      <c r="N21" s="119">
        <v>64338</v>
      </c>
      <c r="O21" s="119">
        <v>60024</v>
      </c>
      <c r="P21" s="53"/>
      <c r="Q21" s="13"/>
      <c r="R21" s="3"/>
    </row>
    <row r="22" spans="1:26" ht="27" customHeight="1" x14ac:dyDescent="0.2">
      <c r="A22" s="151" t="s">
        <v>42</v>
      </c>
      <c r="B22" s="152" t="s">
        <v>43</v>
      </c>
      <c r="C22" s="152" t="e">
        <f>VLOOKUP(B25,[1]serial!$C$1:$D$37,2,FALSE)</f>
        <v>#N/A</v>
      </c>
      <c r="D22" s="153" t="s">
        <v>44</v>
      </c>
      <c r="E22" s="183">
        <f t="shared" ref="E22:O22" si="4">E41</f>
        <v>539545</v>
      </c>
      <c r="F22" s="183">
        <f t="shared" si="4"/>
        <v>8837</v>
      </c>
      <c r="G22" s="183">
        <f t="shared" si="4"/>
        <v>0</v>
      </c>
      <c r="H22" s="183">
        <f t="shared" si="4"/>
        <v>0</v>
      </c>
      <c r="I22" s="183">
        <f t="shared" si="4"/>
        <v>68</v>
      </c>
      <c r="J22" s="183">
        <f t="shared" si="4"/>
        <v>172</v>
      </c>
      <c r="K22" s="183">
        <f t="shared" si="4"/>
        <v>534</v>
      </c>
      <c r="L22" s="183">
        <f t="shared" si="4"/>
        <v>0</v>
      </c>
      <c r="M22" s="183">
        <f t="shared" si="4"/>
        <v>18</v>
      </c>
      <c r="N22" s="183">
        <f t="shared" si="4"/>
        <v>549174</v>
      </c>
      <c r="O22" s="183">
        <f t="shared" si="4"/>
        <v>318652</v>
      </c>
      <c r="P22" s="53"/>
      <c r="Q22" s="13"/>
      <c r="R22" s="3"/>
    </row>
    <row r="23" spans="1:26" ht="13.5" customHeight="1" x14ac:dyDescent="0.2">
      <c r="A23" s="151" t="s">
        <v>45</v>
      </c>
      <c r="B23" s="152" t="s">
        <v>46</v>
      </c>
      <c r="C23" s="152" t="e">
        <f>VLOOKUP(B26,[1]serial!$C$1:$D$37,2,FALSE)</f>
        <v>#N/A</v>
      </c>
      <c r="D23" s="157" t="s">
        <v>47</v>
      </c>
      <c r="E23" s="183">
        <f t="shared" ref="E23:O23" si="5">E24+E25</f>
        <v>17330683</v>
      </c>
      <c r="F23" s="183">
        <f t="shared" si="5"/>
        <v>41101</v>
      </c>
      <c r="G23" s="183">
        <f t="shared" si="5"/>
        <v>41682</v>
      </c>
      <c r="H23" s="183">
        <f t="shared" si="5"/>
        <v>1</v>
      </c>
      <c r="I23" s="183">
        <f t="shared" si="5"/>
        <v>2803</v>
      </c>
      <c r="J23" s="183">
        <f t="shared" si="5"/>
        <v>1006</v>
      </c>
      <c r="K23" s="183">
        <f t="shared" si="5"/>
        <v>23245</v>
      </c>
      <c r="L23" s="183">
        <f t="shared" si="5"/>
        <v>424</v>
      </c>
      <c r="M23" s="183">
        <f t="shared" si="5"/>
        <v>825</v>
      </c>
      <c r="N23" s="183">
        <f t="shared" si="5"/>
        <v>17441770</v>
      </c>
      <c r="O23" s="183">
        <f t="shared" si="5"/>
        <v>11917112</v>
      </c>
      <c r="P23" s="53"/>
      <c r="Q23" s="13"/>
      <c r="R23" s="3"/>
    </row>
    <row r="24" spans="1:26" ht="14.25" customHeight="1" x14ac:dyDescent="0.2">
      <c r="A24" s="143" t="s">
        <v>48</v>
      </c>
      <c r="B24" s="144"/>
      <c r="C24" s="144"/>
      <c r="D24" s="158"/>
      <c r="E24" s="119">
        <v>10962444</v>
      </c>
      <c r="F24" s="119">
        <v>22053</v>
      </c>
      <c r="G24" s="119">
        <v>41366</v>
      </c>
      <c r="H24" s="119">
        <v>0</v>
      </c>
      <c r="I24" s="119">
        <v>1946</v>
      </c>
      <c r="J24" s="119">
        <v>868</v>
      </c>
      <c r="K24" s="119">
        <v>13764</v>
      </c>
      <c r="L24" s="119">
        <v>424</v>
      </c>
      <c r="M24" s="119">
        <v>110</v>
      </c>
      <c r="N24" s="119">
        <v>11042975</v>
      </c>
      <c r="O24" s="119">
        <v>7344614</v>
      </c>
      <c r="P24" s="53"/>
      <c r="Q24" s="13"/>
      <c r="R24" s="3"/>
    </row>
    <row r="25" spans="1:26" ht="16.5" customHeight="1" x14ac:dyDescent="0.2">
      <c r="A25" s="143" t="s">
        <v>49</v>
      </c>
      <c r="B25" s="144"/>
      <c r="C25" s="144"/>
      <c r="D25" s="158"/>
      <c r="E25" s="184">
        <v>6368239</v>
      </c>
      <c r="F25" s="184">
        <v>19048</v>
      </c>
      <c r="G25" s="184">
        <v>316</v>
      </c>
      <c r="H25" s="184">
        <v>1</v>
      </c>
      <c r="I25" s="184">
        <v>857</v>
      </c>
      <c r="J25" s="184">
        <v>138</v>
      </c>
      <c r="K25" s="184">
        <v>9481</v>
      </c>
      <c r="L25" s="177">
        <v>0</v>
      </c>
      <c r="M25" s="184">
        <v>715</v>
      </c>
      <c r="N25" s="184">
        <v>6398795</v>
      </c>
      <c r="O25" s="177">
        <v>4572498</v>
      </c>
      <c r="P25" s="57"/>
      <c r="Q25" s="3"/>
      <c r="R25" s="3"/>
    </row>
    <row r="26" spans="1:26" ht="14.25" customHeight="1" x14ac:dyDescent="0.2">
      <c r="A26" s="140" t="s">
        <v>50</v>
      </c>
      <c r="B26" s="141"/>
      <c r="C26" s="141"/>
      <c r="D26" s="141"/>
      <c r="E26" s="174">
        <f t="shared" ref="E26:O26" si="6">SUM(E27,E28,E31,E32 +E38)</f>
        <v>1193309</v>
      </c>
      <c r="F26" s="174">
        <f t="shared" si="6"/>
        <v>855604</v>
      </c>
      <c r="G26" s="174">
        <f t="shared" si="6"/>
        <v>0</v>
      </c>
      <c r="H26" s="174">
        <f t="shared" si="6"/>
        <v>3424</v>
      </c>
      <c r="I26" s="174">
        <f t="shared" si="6"/>
        <v>57575</v>
      </c>
      <c r="J26" s="174">
        <f t="shared" si="6"/>
        <v>1986</v>
      </c>
      <c r="K26" s="174">
        <f t="shared" si="6"/>
        <v>1</v>
      </c>
      <c r="L26" s="174">
        <f t="shared" si="6"/>
        <v>12456300</v>
      </c>
      <c r="M26" s="174">
        <f t="shared" si="6"/>
        <v>926910</v>
      </c>
      <c r="N26" s="174">
        <f t="shared" si="6"/>
        <v>15495109</v>
      </c>
      <c r="O26" s="174">
        <f t="shared" si="6"/>
        <v>415362</v>
      </c>
      <c r="P26" s="57"/>
      <c r="Q26" s="3"/>
      <c r="R26" s="3"/>
    </row>
    <row r="27" spans="1:26" ht="18" customHeight="1" x14ac:dyDescent="0.2">
      <c r="A27" s="159" t="s">
        <v>51</v>
      </c>
      <c r="B27" s="144" t="s">
        <v>52</v>
      </c>
      <c r="C27" s="144" t="e">
        <f>VLOOKUP(B30,[1]serial!$C$1:$D$37,2,FALSE)</f>
        <v>#N/A</v>
      </c>
      <c r="D27" s="145" t="s">
        <v>53</v>
      </c>
      <c r="E27" s="119">
        <v>670218</v>
      </c>
      <c r="F27" s="119">
        <v>653616</v>
      </c>
      <c r="G27" s="119">
        <v>0</v>
      </c>
      <c r="H27" s="119">
        <v>3236</v>
      </c>
      <c r="I27" s="119">
        <v>0</v>
      </c>
      <c r="J27" s="119">
        <v>1123</v>
      </c>
      <c r="K27" s="119">
        <v>0</v>
      </c>
      <c r="L27" s="119">
        <v>0</v>
      </c>
      <c r="M27" s="119">
        <v>47746</v>
      </c>
      <c r="N27" s="119">
        <v>1375939</v>
      </c>
      <c r="O27" s="119">
        <v>245055</v>
      </c>
      <c r="P27" s="57"/>
      <c r="Q27" s="3"/>
      <c r="R27" s="3"/>
    </row>
    <row r="28" spans="1:26" ht="14.25" customHeight="1" x14ac:dyDescent="0.2">
      <c r="A28" s="160" t="s">
        <v>54</v>
      </c>
      <c r="B28" s="161"/>
      <c r="C28" s="161"/>
      <c r="D28" s="162"/>
      <c r="E28" s="185">
        <f t="shared" ref="E28:O28" si="7">SUM(E29,E30)</f>
        <v>320522</v>
      </c>
      <c r="F28" s="185">
        <f t="shared" si="7"/>
        <v>125935</v>
      </c>
      <c r="G28" s="185">
        <f t="shared" si="7"/>
        <v>0</v>
      </c>
      <c r="H28" s="185">
        <f t="shared" si="7"/>
        <v>0</v>
      </c>
      <c r="I28" s="185">
        <f t="shared" si="7"/>
        <v>0</v>
      </c>
      <c r="J28" s="185">
        <f t="shared" si="7"/>
        <v>346</v>
      </c>
      <c r="K28" s="185">
        <f t="shared" si="7"/>
        <v>1</v>
      </c>
      <c r="L28" s="185">
        <f t="shared" si="7"/>
        <v>12455896</v>
      </c>
      <c r="M28" s="185">
        <f t="shared" si="7"/>
        <v>859811</v>
      </c>
      <c r="N28" s="185">
        <f t="shared" si="7"/>
        <v>13762511</v>
      </c>
      <c r="O28" s="185">
        <f t="shared" si="7"/>
        <v>105881</v>
      </c>
      <c r="P28" s="57"/>
      <c r="Q28" s="3"/>
      <c r="R28" s="3"/>
    </row>
    <row r="29" spans="1:26" ht="25.5" customHeight="1" x14ac:dyDescent="0.2">
      <c r="A29" s="143" t="s">
        <v>55</v>
      </c>
      <c r="B29" s="144" t="s">
        <v>56</v>
      </c>
      <c r="C29" s="144" t="e">
        <f>VLOOKUP(B32,[1]serial!$C$1:$D$37,2,FALSE)</f>
        <v>#N/A</v>
      </c>
      <c r="D29" s="144" t="s">
        <v>57</v>
      </c>
      <c r="E29" s="119">
        <v>181523</v>
      </c>
      <c r="F29" s="119">
        <v>102053</v>
      </c>
      <c r="G29" s="119">
        <v>0</v>
      </c>
      <c r="H29" s="119">
        <v>0</v>
      </c>
      <c r="I29" s="119">
        <v>0</v>
      </c>
      <c r="J29" s="119">
        <v>346</v>
      </c>
      <c r="K29" s="119">
        <v>0</v>
      </c>
      <c r="L29" s="186">
        <v>12455861</v>
      </c>
      <c r="M29" s="119">
        <v>844458</v>
      </c>
      <c r="N29" s="119">
        <v>13584241</v>
      </c>
      <c r="O29" s="186">
        <v>89970</v>
      </c>
      <c r="P29" s="57"/>
      <c r="Q29" s="3"/>
      <c r="R29" s="3"/>
    </row>
    <row r="30" spans="1:26" ht="14.25" customHeight="1" x14ac:dyDescent="0.2">
      <c r="A30" s="143" t="s">
        <v>58</v>
      </c>
      <c r="B30" s="144" t="s">
        <v>59</v>
      </c>
      <c r="C30" s="144" t="e">
        <f>VLOOKUP(B33,[1]serial!$C$1:$D$37,2,FALSE)</f>
        <v>#N/A</v>
      </c>
      <c r="D30" s="144" t="s">
        <v>60</v>
      </c>
      <c r="E30" s="119">
        <v>138999</v>
      </c>
      <c r="F30" s="119">
        <v>23882</v>
      </c>
      <c r="G30" s="119">
        <v>0</v>
      </c>
      <c r="H30" s="119">
        <v>0</v>
      </c>
      <c r="I30" s="119">
        <v>0</v>
      </c>
      <c r="J30" s="119">
        <v>0</v>
      </c>
      <c r="K30" s="119">
        <v>1</v>
      </c>
      <c r="L30" s="187">
        <v>35</v>
      </c>
      <c r="M30" s="119">
        <v>15353</v>
      </c>
      <c r="N30" s="119">
        <v>178270</v>
      </c>
      <c r="O30" s="187">
        <v>15911</v>
      </c>
      <c r="P30" s="57"/>
      <c r="Q30" s="3"/>
      <c r="R30" s="3"/>
    </row>
    <row r="31" spans="1:26" ht="16.5" customHeight="1" x14ac:dyDescent="0.2">
      <c r="A31" s="159" t="s">
        <v>61</v>
      </c>
      <c r="B31" s="144" t="s">
        <v>62</v>
      </c>
      <c r="C31" s="144" t="e">
        <f>VLOOKUP(B34,[1]serial!$C$1:$D$37,2,FALSE)</f>
        <v>#N/A</v>
      </c>
      <c r="D31" s="144" t="s">
        <v>63</v>
      </c>
      <c r="E31" s="119">
        <v>7200</v>
      </c>
      <c r="F31" s="119">
        <v>0</v>
      </c>
      <c r="G31" s="119">
        <v>0</v>
      </c>
      <c r="H31" s="119">
        <v>0</v>
      </c>
      <c r="I31" s="119">
        <v>57575</v>
      </c>
      <c r="J31" s="119">
        <v>0</v>
      </c>
      <c r="K31" s="119">
        <v>0</v>
      </c>
      <c r="L31" s="188">
        <v>0</v>
      </c>
      <c r="M31" s="119">
        <v>18724</v>
      </c>
      <c r="N31" s="119">
        <v>83499</v>
      </c>
      <c r="O31" s="188">
        <v>16800</v>
      </c>
      <c r="P31" s="57"/>
      <c r="Q31" s="3"/>
      <c r="R31" s="3"/>
    </row>
    <row r="32" spans="1:26" ht="14.25" customHeight="1" x14ac:dyDescent="0.2">
      <c r="A32" s="160" t="s">
        <v>64</v>
      </c>
      <c r="B32" s="161"/>
      <c r="C32" s="161"/>
      <c r="D32" s="161"/>
      <c r="E32" s="185">
        <f t="shared" ref="E32:O32" si="8">E35</f>
        <v>99609</v>
      </c>
      <c r="F32" s="185">
        <f t="shared" si="8"/>
        <v>18893</v>
      </c>
      <c r="G32" s="185">
        <f t="shared" si="8"/>
        <v>0</v>
      </c>
      <c r="H32" s="185">
        <f t="shared" si="8"/>
        <v>0</v>
      </c>
      <c r="I32" s="185">
        <f t="shared" si="8"/>
        <v>0</v>
      </c>
      <c r="J32" s="185">
        <f t="shared" si="8"/>
        <v>510</v>
      </c>
      <c r="K32" s="185">
        <f t="shared" si="8"/>
        <v>0</v>
      </c>
      <c r="L32" s="189">
        <f t="shared" si="8"/>
        <v>366</v>
      </c>
      <c r="M32" s="185">
        <f t="shared" si="8"/>
        <v>411</v>
      </c>
      <c r="N32" s="185">
        <f t="shared" si="8"/>
        <v>119789</v>
      </c>
      <c r="O32" s="189">
        <f t="shared" si="8"/>
        <v>38500</v>
      </c>
      <c r="P32" s="57"/>
      <c r="Q32" s="3"/>
      <c r="R32" s="3"/>
    </row>
    <row r="33" spans="1:18" ht="29.25" customHeight="1" x14ac:dyDescent="0.25">
      <c r="A33" s="163" t="s">
        <v>65</v>
      </c>
      <c r="B33" s="144" t="s">
        <v>66</v>
      </c>
      <c r="C33" s="144" t="e">
        <f>VLOOKUP(B36,[1]serial!$C$1:$D$37,2,FALSE)</f>
        <v>#N/A</v>
      </c>
      <c r="D33" s="144" t="s">
        <v>67</v>
      </c>
      <c r="E33" s="190">
        <v>640429</v>
      </c>
      <c r="F33" s="191">
        <v>182280</v>
      </c>
      <c r="G33" s="191">
        <v>0</v>
      </c>
      <c r="H33" s="191">
        <v>84578</v>
      </c>
      <c r="I33" s="191">
        <v>0</v>
      </c>
      <c r="J33" s="191">
        <v>599</v>
      </c>
      <c r="K33" s="191">
        <v>0</v>
      </c>
      <c r="L33" s="164">
        <v>0</v>
      </c>
      <c r="M33" s="191">
        <v>0</v>
      </c>
      <c r="N33" s="191">
        <v>907886</v>
      </c>
      <c r="O33" s="164">
        <v>250445</v>
      </c>
      <c r="P33" s="57"/>
      <c r="Q33" s="3"/>
      <c r="R33" s="3"/>
    </row>
    <row r="34" spans="1:18" ht="39.75" customHeight="1" x14ac:dyDescent="0.25">
      <c r="A34" s="165" t="s">
        <v>68</v>
      </c>
      <c r="B34" s="144" t="s">
        <v>69</v>
      </c>
      <c r="C34" s="144" t="e">
        <f>VLOOKUP(B38,[1]serial!$C$1:$D$37,2,FALSE)</f>
        <v>#N/A</v>
      </c>
      <c r="D34" s="144" t="s">
        <v>70</v>
      </c>
      <c r="E34" s="190">
        <v>240432</v>
      </c>
      <c r="F34" s="191">
        <v>5001</v>
      </c>
      <c r="G34" s="191">
        <v>0</v>
      </c>
      <c r="H34" s="191">
        <v>0</v>
      </c>
      <c r="I34" s="191">
        <v>0</v>
      </c>
      <c r="J34" s="191">
        <v>4</v>
      </c>
      <c r="K34" s="191">
        <v>0</v>
      </c>
      <c r="L34" s="228">
        <v>0</v>
      </c>
      <c r="M34" s="191">
        <v>34</v>
      </c>
      <c r="N34" s="191">
        <v>245471</v>
      </c>
      <c r="O34" s="228">
        <v>181662</v>
      </c>
      <c r="P34" s="57"/>
      <c r="Q34" s="3"/>
      <c r="R34" s="3"/>
    </row>
    <row r="35" spans="1:18" ht="18.75" customHeight="1" x14ac:dyDescent="0.25">
      <c r="A35" s="165" t="s">
        <v>71</v>
      </c>
      <c r="B35" s="144" t="s">
        <v>72</v>
      </c>
      <c r="C35" s="144" t="e">
        <f>VLOOKUP(B39,[1]serial!$C$1:$D$37,2,FALSE)</f>
        <v>#N/A</v>
      </c>
      <c r="D35" s="144" t="s">
        <v>73</v>
      </c>
      <c r="E35" s="229">
        <v>99609</v>
      </c>
      <c r="F35" s="230">
        <v>18893</v>
      </c>
      <c r="G35" s="230">
        <v>0</v>
      </c>
      <c r="H35" s="230">
        <v>0</v>
      </c>
      <c r="I35" s="230">
        <v>0</v>
      </c>
      <c r="J35" s="230">
        <v>510</v>
      </c>
      <c r="K35" s="230">
        <v>0</v>
      </c>
      <c r="L35" s="231">
        <v>366</v>
      </c>
      <c r="M35" s="230">
        <v>411</v>
      </c>
      <c r="N35" s="230">
        <v>119789</v>
      </c>
      <c r="O35" s="231">
        <v>38500</v>
      </c>
      <c r="P35" s="57"/>
      <c r="Q35" s="3"/>
      <c r="R35" s="3"/>
    </row>
    <row r="36" spans="1:18" ht="14.25" customHeight="1" x14ac:dyDescent="0.2">
      <c r="A36" s="166" t="s">
        <v>74</v>
      </c>
      <c r="B36" s="144"/>
      <c r="C36" s="144"/>
      <c r="D36" s="144"/>
      <c r="E36" s="197">
        <f t="shared" ref="E36:O36" si="9">SUM(E33:E35)</f>
        <v>980470</v>
      </c>
      <c r="F36" s="197">
        <f t="shared" si="9"/>
        <v>206174</v>
      </c>
      <c r="G36" s="197">
        <f t="shared" si="9"/>
        <v>0</v>
      </c>
      <c r="H36" s="197">
        <f t="shared" si="9"/>
        <v>84578</v>
      </c>
      <c r="I36" s="197">
        <f t="shared" si="9"/>
        <v>0</v>
      </c>
      <c r="J36" s="197">
        <f t="shared" si="9"/>
        <v>1113</v>
      </c>
      <c r="K36" s="197">
        <f t="shared" si="9"/>
        <v>0</v>
      </c>
      <c r="L36" s="198">
        <f t="shared" si="9"/>
        <v>366</v>
      </c>
      <c r="M36" s="197">
        <f t="shared" si="9"/>
        <v>445</v>
      </c>
      <c r="N36" s="197">
        <f t="shared" si="9"/>
        <v>1273146</v>
      </c>
      <c r="O36" s="198">
        <f t="shared" si="9"/>
        <v>470607</v>
      </c>
      <c r="P36" s="57"/>
      <c r="Q36" s="3"/>
      <c r="R36" s="3"/>
    </row>
    <row r="37" spans="1:18" ht="14.25" customHeight="1" x14ac:dyDescent="0.2">
      <c r="A37" s="167" t="s">
        <v>75</v>
      </c>
      <c r="B37" s="161"/>
      <c r="C37" s="161"/>
      <c r="D37" s="161"/>
      <c r="E37" s="199">
        <f t="shared" ref="E37:O37" si="10">E39+E40+E41</f>
        <v>2746508</v>
      </c>
      <c r="F37" s="199">
        <f t="shared" si="10"/>
        <v>202036</v>
      </c>
      <c r="G37" s="199">
        <f t="shared" si="10"/>
        <v>0</v>
      </c>
      <c r="H37" s="199">
        <f t="shared" si="10"/>
        <v>19032</v>
      </c>
      <c r="I37" s="199">
        <f t="shared" si="10"/>
        <v>142</v>
      </c>
      <c r="J37" s="199">
        <f t="shared" si="10"/>
        <v>717</v>
      </c>
      <c r="K37" s="199">
        <f t="shared" si="10"/>
        <v>534</v>
      </c>
      <c r="L37" s="199">
        <f t="shared" si="10"/>
        <v>0</v>
      </c>
      <c r="M37" s="199">
        <f t="shared" si="10"/>
        <v>32871</v>
      </c>
      <c r="N37" s="199">
        <f t="shared" si="10"/>
        <v>3001840</v>
      </c>
      <c r="O37" s="199">
        <f t="shared" si="10"/>
        <v>1371227</v>
      </c>
      <c r="P37" s="57"/>
      <c r="Q37" s="3"/>
      <c r="R37" s="3"/>
    </row>
    <row r="38" spans="1:18" ht="26.25" customHeight="1" x14ac:dyDescent="0.2">
      <c r="A38" s="168" t="s">
        <v>76</v>
      </c>
      <c r="B38" s="161"/>
      <c r="C38" s="161"/>
      <c r="D38" s="161"/>
      <c r="E38" s="185">
        <f t="shared" ref="E38:O38" si="11">E42</f>
        <v>95760</v>
      </c>
      <c r="F38" s="185">
        <f t="shared" si="11"/>
        <v>57160</v>
      </c>
      <c r="G38" s="185">
        <f t="shared" si="11"/>
        <v>0</v>
      </c>
      <c r="H38" s="185">
        <f t="shared" si="11"/>
        <v>188</v>
      </c>
      <c r="I38" s="185">
        <f t="shared" si="11"/>
        <v>0</v>
      </c>
      <c r="J38" s="185">
        <f t="shared" si="11"/>
        <v>7</v>
      </c>
      <c r="K38" s="185">
        <f t="shared" si="11"/>
        <v>0</v>
      </c>
      <c r="L38" s="185">
        <f t="shared" si="11"/>
        <v>38</v>
      </c>
      <c r="M38" s="185">
        <f t="shared" si="11"/>
        <v>218</v>
      </c>
      <c r="N38" s="185">
        <f t="shared" si="11"/>
        <v>153371</v>
      </c>
      <c r="O38" s="185">
        <f t="shared" si="11"/>
        <v>9126</v>
      </c>
      <c r="P38" s="57"/>
      <c r="Q38" s="3"/>
      <c r="R38" s="3"/>
    </row>
    <row r="39" spans="1:18" ht="16.5" customHeight="1" x14ac:dyDescent="0.2">
      <c r="A39" s="163" t="s">
        <v>77</v>
      </c>
      <c r="B39" s="144" t="s">
        <v>78</v>
      </c>
      <c r="C39" s="144" t="e">
        <f>VLOOKUP(B45,[1]serial!$C$1:$D$37,2,FALSE)</f>
        <v>#N/A</v>
      </c>
      <c r="D39" s="144" t="s">
        <v>79</v>
      </c>
      <c r="E39" s="119">
        <v>1106547</v>
      </c>
      <c r="F39" s="119">
        <v>172586</v>
      </c>
      <c r="G39" s="119">
        <v>0</v>
      </c>
      <c r="H39" s="119">
        <v>19032</v>
      </c>
      <c r="I39" s="119">
        <v>0</v>
      </c>
      <c r="J39" s="119">
        <v>342</v>
      </c>
      <c r="K39" s="119">
        <v>0</v>
      </c>
      <c r="L39" s="187">
        <v>0</v>
      </c>
      <c r="M39" s="119">
        <v>28588</v>
      </c>
      <c r="N39" s="119">
        <v>1327095</v>
      </c>
      <c r="O39" s="187">
        <v>493876</v>
      </c>
      <c r="P39" s="57"/>
      <c r="Q39" s="3"/>
      <c r="R39" s="3"/>
    </row>
    <row r="40" spans="1:18" ht="29.25" customHeight="1" x14ac:dyDescent="0.2">
      <c r="A40" s="163" t="s">
        <v>119</v>
      </c>
      <c r="B40" s="144"/>
      <c r="C40" s="144"/>
      <c r="D40" s="144"/>
      <c r="E40" s="119">
        <v>1100416</v>
      </c>
      <c r="F40" s="119">
        <v>20613</v>
      </c>
      <c r="G40" s="119">
        <v>0</v>
      </c>
      <c r="H40" s="119">
        <v>0</v>
      </c>
      <c r="I40" s="119">
        <v>74</v>
      </c>
      <c r="J40" s="119">
        <v>203</v>
      </c>
      <c r="K40" s="119">
        <v>0</v>
      </c>
      <c r="L40" s="187">
        <v>0</v>
      </c>
      <c r="M40" s="119">
        <v>4265</v>
      </c>
      <c r="N40" s="119">
        <v>1125571</v>
      </c>
      <c r="O40" s="187">
        <v>558699</v>
      </c>
      <c r="P40" s="57"/>
      <c r="Q40" s="3"/>
      <c r="R40" s="3"/>
    </row>
    <row r="41" spans="1:18" ht="24.75" customHeight="1" x14ac:dyDescent="0.2">
      <c r="A41" s="163" t="s">
        <v>81</v>
      </c>
      <c r="B41" s="144"/>
      <c r="C41" s="144"/>
      <c r="D41" s="144"/>
      <c r="E41" s="119">
        <v>539545</v>
      </c>
      <c r="F41" s="119">
        <v>8837</v>
      </c>
      <c r="G41" s="119">
        <v>0</v>
      </c>
      <c r="H41" s="119">
        <v>0</v>
      </c>
      <c r="I41" s="119">
        <v>68</v>
      </c>
      <c r="J41" s="119">
        <v>172</v>
      </c>
      <c r="K41" s="119">
        <v>534</v>
      </c>
      <c r="L41" s="187">
        <v>0</v>
      </c>
      <c r="M41" s="119">
        <v>18</v>
      </c>
      <c r="N41" s="119">
        <v>549174</v>
      </c>
      <c r="O41" s="187">
        <v>318652</v>
      </c>
      <c r="P41" s="57"/>
      <c r="Q41" s="3"/>
      <c r="R41" s="3"/>
    </row>
    <row r="42" spans="1:18" ht="15" customHeight="1" x14ac:dyDescent="0.2">
      <c r="A42" s="169" t="s">
        <v>82</v>
      </c>
      <c r="B42" s="144"/>
      <c r="C42" s="144"/>
      <c r="D42" s="144"/>
      <c r="E42" s="119">
        <v>95760</v>
      </c>
      <c r="F42" s="119">
        <v>57160</v>
      </c>
      <c r="G42" s="119">
        <v>0</v>
      </c>
      <c r="H42" s="119">
        <v>188</v>
      </c>
      <c r="I42" s="119">
        <v>0</v>
      </c>
      <c r="J42" s="119">
        <v>7</v>
      </c>
      <c r="K42" s="119">
        <v>0</v>
      </c>
      <c r="L42" s="187">
        <v>38</v>
      </c>
      <c r="M42" s="119">
        <v>218</v>
      </c>
      <c r="N42" s="119">
        <v>153371</v>
      </c>
      <c r="O42" s="187">
        <v>9126</v>
      </c>
      <c r="P42" s="57"/>
      <c r="Q42" s="3"/>
      <c r="R42" s="3"/>
    </row>
    <row r="43" spans="1:18" ht="14.25" customHeight="1" x14ac:dyDescent="0.2">
      <c r="A43" s="170" t="s">
        <v>83</v>
      </c>
      <c r="B43" s="171"/>
      <c r="C43" s="171"/>
      <c r="D43" s="171"/>
      <c r="E43" s="200">
        <f t="shared" ref="E43:O43" si="12">E39+E40+E41</f>
        <v>2746508</v>
      </c>
      <c r="F43" s="200">
        <f t="shared" si="12"/>
        <v>202036</v>
      </c>
      <c r="G43" s="200">
        <f t="shared" si="12"/>
        <v>0</v>
      </c>
      <c r="H43" s="200">
        <f t="shared" si="12"/>
        <v>19032</v>
      </c>
      <c r="I43" s="200">
        <f t="shared" si="12"/>
        <v>142</v>
      </c>
      <c r="J43" s="200">
        <f t="shared" si="12"/>
        <v>717</v>
      </c>
      <c r="K43" s="200">
        <f t="shared" si="12"/>
        <v>534</v>
      </c>
      <c r="L43" s="200">
        <f t="shared" si="12"/>
        <v>0</v>
      </c>
      <c r="M43" s="200">
        <f t="shared" si="12"/>
        <v>32871</v>
      </c>
      <c r="N43" s="200">
        <f t="shared" si="12"/>
        <v>3001840</v>
      </c>
      <c r="O43" s="200">
        <f t="shared" si="12"/>
        <v>1371227</v>
      </c>
      <c r="P43" s="57"/>
      <c r="Q43" s="3"/>
      <c r="R43" s="3"/>
    </row>
    <row r="44" spans="1:18" ht="27.75" customHeight="1" x14ac:dyDescent="0.2">
      <c r="A44" s="160" t="s">
        <v>84</v>
      </c>
      <c r="B44" s="161"/>
      <c r="C44" s="161"/>
      <c r="D44" s="161"/>
      <c r="E44" s="185">
        <f t="shared" ref="E44:O44" si="13">SUM(E45:E46)</f>
        <v>334278</v>
      </c>
      <c r="F44" s="185">
        <f t="shared" si="13"/>
        <v>22994</v>
      </c>
      <c r="G44" s="185">
        <f t="shared" si="13"/>
        <v>0</v>
      </c>
      <c r="H44" s="185">
        <f t="shared" si="13"/>
        <v>537</v>
      </c>
      <c r="I44" s="185">
        <f t="shared" si="13"/>
        <v>50</v>
      </c>
      <c r="J44" s="185">
        <f t="shared" si="13"/>
        <v>1494</v>
      </c>
      <c r="K44" s="185">
        <f t="shared" si="13"/>
        <v>50</v>
      </c>
      <c r="L44" s="189">
        <f t="shared" si="13"/>
        <v>0</v>
      </c>
      <c r="M44" s="185">
        <f t="shared" si="13"/>
        <v>1988</v>
      </c>
      <c r="N44" s="185">
        <f t="shared" si="13"/>
        <v>361391</v>
      </c>
      <c r="O44" s="189">
        <f t="shared" si="13"/>
        <v>229959</v>
      </c>
      <c r="P44" s="57"/>
      <c r="Q44" s="3"/>
      <c r="R44" s="3"/>
    </row>
    <row r="45" spans="1:18" ht="14.25" customHeight="1" x14ac:dyDescent="0.2">
      <c r="A45" s="163" t="s">
        <v>85</v>
      </c>
      <c r="B45" s="144" t="s">
        <v>86</v>
      </c>
      <c r="C45" s="144" t="e">
        <f>VLOOKUP(#REF!,[1]serial!$C$1:$D$37,2,FALSE)</f>
        <v>#REF!</v>
      </c>
      <c r="D45" s="144" t="s">
        <v>87</v>
      </c>
      <c r="E45" s="119">
        <v>155987</v>
      </c>
      <c r="F45" s="119">
        <v>19857</v>
      </c>
      <c r="G45" s="119">
        <v>0</v>
      </c>
      <c r="H45" s="119">
        <v>537</v>
      </c>
      <c r="I45" s="119">
        <v>0</v>
      </c>
      <c r="J45" s="119">
        <v>1494</v>
      </c>
      <c r="K45" s="119">
        <v>0</v>
      </c>
      <c r="L45" s="187">
        <v>0</v>
      </c>
      <c r="M45" s="119">
        <v>1988</v>
      </c>
      <c r="N45" s="119">
        <v>179863</v>
      </c>
      <c r="O45" s="187">
        <v>122961</v>
      </c>
      <c r="P45" s="57"/>
      <c r="Q45" s="3"/>
      <c r="R45" s="3"/>
    </row>
    <row r="46" spans="1:18" ht="27.75" customHeight="1" x14ac:dyDescent="0.2">
      <c r="A46" s="163" t="s">
        <v>88</v>
      </c>
      <c r="B46" s="144" t="s">
        <v>89</v>
      </c>
      <c r="C46" s="144" t="e">
        <f>VLOOKUP(#REF!,[1]serial!$C$1:$D$37,2,FALSE)</f>
        <v>#REF!</v>
      </c>
      <c r="D46" s="144" t="s">
        <v>90</v>
      </c>
      <c r="E46" s="119">
        <v>178291</v>
      </c>
      <c r="F46" s="119">
        <v>3137</v>
      </c>
      <c r="G46" s="119">
        <v>0</v>
      </c>
      <c r="H46" s="119">
        <v>0</v>
      </c>
      <c r="I46" s="119">
        <v>50</v>
      </c>
      <c r="J46" s="119">
        <v>0</v>
      </c>
      <c r="K46" s="119">
        <v>50</v>
      </c>
      <c r="L46" s="187">
        <v>0</v>
      </c>
      <c r="M46" s="119">
        <v>0</v>
      </c>
      <c r="N46" s="119">
        <v>181528</v>
      </c>
      <c r="O46" s="187">
        <v>106998</v>
      </c>
      <c r="P46" s="57"/>
      <c r="Q46" s="3"/>
      <c r="R46" s="3"/>
    </row>
    <row r="47" spans="1:18" ht="21.75" customHeight="1" x14ac:dyDescent="0.2">
      <c r="A47" s="160" t="s">
        <v>91</v>
      </c>
      <c r="B47" s="161"/>
      <c r="C47" s="161"/>
      <c r="D47" s="161"/>
      <c r="E47" s="185">
        <f t="shared" ref="E47:O47" si="14">SUM(E48:E49)</f>
        <v>164571</v>
      </c>
      <c r="F47" s="185">
        <f t="shared" si="14"/>
        <v>16093</v>
      </c>
      <c r="G47" s="185">
        <f t="shared" si="14"/>
        <v>153912</v>
      </c>
      <c r="H47" s="185">
        <f t="shared" si="14"/>
        <v>1670</v>
      </c>
      <c r="I47" s="185">
        <f t="shared" si="14"/>
        <v>8140</v>
      </c>
      <c r="J47" s="185">
        <f t="shared" si="14"/>
        <v>3863</v>
      </c>
      <c r="K47" s="185">
        <f t="shared" si="14"/>
        <v>158</v>
      </c>
      <c r="L47" s="189">
        <f t="shared" si="14"/>
        <v>0</v>
      </c>
      <c r="M47" s="185">
        <f t="shared" si="14"/>
        <v>1331</v>
      </c>
      <c r="N47" s="185">
        <f t="shared" si="14"/>
        <v>349738</v>
      </c>
      <c r="O47" s="189">
        <f t="shared" si="14"/>
        <v>127267</v>
      </c>
      <c r="P47" s="57"/>
      <c r="Q47" s="3"/>
      <c r="R47" s="3"/>
    </row>
    <row r="48" spans="1:18" ht="16.5" customHeight="1" x14ac:dyDescent="0.2">
      <c r="A48" s="143" t="s">
        <v>92</v>
      </c>
      <c r="B48" s="144" t="s">
        <v>93</v>
      </c>
      <c r="C48" s="144" t="e">
        <f>VLOOKUP(#REF!,[1]serial!$C$1:$D$37,2,FALSE)</f>
        <v>#REF!</v>
      </c>
      <c r="D48" s="144" t="s">
        <v>94</v>
      </c>
      <c r="E48" s="119">
        <v>66153</v>
      </c>
      <c r="F48" s="119">
        <v>10008</v>
      </c>
      <c r="G48" s="119">
        <v>92151</v>
      </c>
      <c r="H48" s="119">
        <v>1670</v>
      </c>
      <c r="I48" s="119">
        <v>8101</v>
      </c>
      <c r="J48" s="119">
        <v>3804</v>
      </c>
      <c r="K48" s="119">
        <v>31</v>
      </c>
      <c r="L48" s="187">
        <v>0</v>
      </c>
      <c r="M48" s="119">
        <v>1206</v>
      </c>
      <c r="N48" s="119">
        <v>183124</v>
      </c>
      <c r="O48" s="187">
        <v>69584</v>
      </c>
      <c r="P48" s="57"/>
      <c r="Q48" s="3"/>
      <c r="R48" s="3"/>
    </row>
    <row r="49" spans="1:18" ht="14.25" customHeight="1" x14ac:dyDescent="0.2">
      <c r="A49" s="143" t="s">
        <v>95</v>
      </c>
      <c r="B49" s="144" t="s">
        <v>96</v>
      </c>
      <c r="C49" s="144" t="e">
        <f>VLOOKUP(#REF!,[1]serial!$C$1:$D$37,2,FALSE)</f>
        <v>#REF!</v>
      </c>
      <c r="D49" s="144" t="s">
        <v>97</v>
      </c>
      <c r="E49" s="119">
        <v>98418</v>
      </c>
      <c r="F49" s="119">
        <v>6085</v>
      </c>
      <c r="G49" s="119">
        <v>61761</v>
      </c>
      <c r="H49" s="119">
        <v>0</v>
      </c>
      <c r="I49" s="119">
        <v>39</v>
      </c>
      <c r="J49" s="119">
        <v>59</v>
      </c>
      <c r="K49" s="119">
        <v>127</v>
      </c>
      <c r="L49" s="187">
        <v>0</v>
      </c>
      <c r="M49" s="119">
        <v>125</v>
      </c>
      <c r="N49" s="119">
        <v>166614</v>
      </c>
      <c r="O49" s="187">
        <v>57683</v>
      </c>
      <c r="P49" s="57"/>
      <c r="Q49" s="3"/>
      <c r="R49" s="3"/>
    </row>
    <row r="50" spans="1:18" ht="14.25" customHeight="1" x14ac:dyDescent="0.2">
      <c r="A50" s="172" t="s">
        <v>98</v>
      </c>
      <c r="B50" s="173"/>
      <c r="C50" s="173"/>
      <c r="D50" s="173"/>
      <c r="E50" s="174">
        <f t="shared" ref="E50:O50" si="15">E26+E17+E14+E11</f>
        <v>39810548</v>
      </c>
      <c r="F50" s="174">
        <f t="shared" si="15"/>
        <v>2775369</v>
      </c>
      <c r="G50" s="174">
        <f t="shared" si="15"/>
        <v>331003</v>
      </c>
      <c r="H50" s="174">
        <f t="shared" si="15"/>
        <v>339839</v>
      </c>
      <c r="I50" s="174">
        <f t="shared" si="15"/>
        <v>130539</v>
      </c>
      <c r="J50" s="174">
        <f t="shared" si="15"/>
        <v>46406</v>
      </c>
      <c r="K50" s="174">
        <f t="shared" si="15"/>
        <v>175403</v>
      </c>
      <c r="L50" s="174">
        <f t="shared" si="15"/>
        <v>12456753</v>
      </c>
      <c r="M50" s="174">
        <f t="shared" si="15"/>
        <v>1121186</v>
      </c>
      <c r="N50" s="174">
        <f t="shared" si="15"/>
        <v>57055968</v>
      </c>
      <c r="O50" s="174">
        <f t="shared" si="15"/>
        <v>23841251</v>
      </c>
      <c r="P50" s="57"/>
      <c r="Q50" s="3"/>
      <c r="R50" s="3"/>
    </row>
    <row r="51" spans="1:18" ht="14.25" customHeight="1" x14ac:dyDescent="0.2">
      <c r="A51" s="3"/>
      <c r="B51" s="3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3"/>
      <c r="R51" s="3"/>
    </row>
    <row r="52" spans="1:18" ht="14.25" customHeight="1" x14ac:dyDescent="0.2">
      <c r="A52" s="3"/>
      <c r="B52" s="3"/>
      <c r="C52" s="3"/>
      <c r="D52" s="3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3"/>
      <c r="R52" s="3"/>
    </row>
    <row r="53" spans="1:18" ht="14.25" customHeight="1" x14ac:dyDescent="0.2">
      <c r="A53" s="3"/>
      <c r="B53" s="3"/>
      <c r="C53" s="3"/>
      <c r="D53" s="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3"/>
      <c r="R53" s="3"/>
    </row>
    <row r="54" spans="1:18" ht="14.25" customHeight="1" x14ac:dyDescent="0.2">
      <c r="A54" s="3"/>
      <c r="B54" s="3"/>
      <c r="C54" s="3"/>
      <c r="D54" s="3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3"/>
      <c r="R54" s="3"/>
    </row>
    <row r="55" spans="1:18" ht="14.25" customHeight="1" x14ac:dyDescent="0.2">
      <c r="A55" s="3"/>
      <c r="B55" s="3"/>
      <c r="C55" s="3"/>
      <c r="D55" s="3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"/>
      <c r="R55" s="3"/>
    </row>
    <row r="56" spans="1:18" ht="14.25" customHeight="1" x14ac:dyDescent="0.2">
      <c r="A56" s="3"/>
      <c r="B56" s="3"/>
      <c r="C56" s="3"/>
      <c r="D56" s="3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3"/>
      <c r="R56" s="3"/>
    </row>
    <row r="57" spans="1:18" ht="14.25" customHeight="1" x14ac:dyDescent="0.2">
      <c r="A57" s="3"/>
      <c r="B57" s="3"/>
      <c r="C57" s="3"/>
      <c r="D57" s="3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3"/>
      <c r="R57" s="3"/>
    </row>
    <row r="58" spans="1:18" ht="14.25" customHeight="1" x14ac:dyDescent="0.2">
      <c r="A58" s="3"/>
      <c r="B58" s="3"/>
      <c r="C58" s="3"/>
      <c r="D58" s="3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3"/>
      <c r="R58" s="3"/>
    </row>
    <row r="59" spans="1:18" ht="14.25" customHeight="1" x14ac:dyDescent="0.2">
      <c r="A59" s="3"/>
      <c r="B59" s="3"/>
      <c r="C59" s="3"/>
      <c r="D59" s="3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3"/>
      <c r="R59" s="3"/>
    </row>
    <row r="60" spans="1:18" ht="14.25" customHeight="1" x14ac:dyDescent="0.2">
      <c r="A60" s="3"/>
      <c r="B60" s="3"/>
      <c r="C60" s="3"/>
      <c r="D60" s="3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3"/>
      <c r="R60" s="3"/>
    </row>
    <row r="61" spans="1:18" ht="14.25" customHeight="1" x14ac:dyDescent="0.2">
      <c r="A61" s="3"/>
      <c r="B61" s="3"/>
      <c r="C61" s="3"/>
      <c r="D61" s="3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3"/>
      <c r="R61" s="3"/>
    </row>
    <row r="62" spans="1:18" ht="14.25" customHeight="1" x14ac:dyDescent="0.2">
      <c r="A62" s="3"/>
      <c r="B62" s="3"/>
      <c r="C62" s="3"/>
      <c r="D62" s="3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3"/>
      <c r="R62" s="3"/>
    </row>
    <row r="63" spans="1:18" ht="14.25" customHeight="1" x14ac:dyDescent="0.2">
      <c r="A63" s="3"/>
      <c r="B63" s="3"/>
      <c r="C63" s="3"/>
      <c r="D63" s="3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3"/>
      <c r="R63" s="3"/>
    </row>
    <row r="64" spans="1:18" ht="14.25" customHeight="1" x14ac:dyDescent="0.2">
      <c r="A64" s="3"/>
      <c r="B64" s="3"/>
      <c r="C64" s="3"/>
      <c r="D64" s="3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3"/>
      <c r="R64" s="3"/>
    </row>
    <row r="65" spans="1:18" ht="14.25" customHeight="1" x14ac:dyDescent="0.2">
      <c r="A65" s="3"/>
      <c r="B65" s="3"/>
      <c r="C65" s="3"/>
      <c r="D65" s="3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3"/>
      <c r="R65" s="3"/>
    </row>
    <row r="66" spans="1:18" ht="14.25" customHeight="1" x14ac:dyDescent="0.2">
      <c r="A66" s="3"/>
      <c r="B66" s="3"/>
      <c r="C66" s="3"/>
      <c r="D66" s="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3"/>
      <c r="R66" s="3"/>
    </row>
    <row r="67" spans="1:18" ht="14.25" customHeight="1" x14ac:dyDescent="0.2">
      <c r="A67" s="3"/>
      <c r="B67" s="3"/>
      <c r="C67" s="3"/>
      <c r="D67" s="3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3"/>
      <c r="R67" s="3"/>
    </row>
    <row r="68" spans="1:18" ht="14.25" customHeight="1" x14ac:dyDescent="0.2">
      <c r="A68" s="3"/>
      <c r="B68" s="3"/>
      <c r="C68" s="3"/>
      <c r="D68" s="3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3"/>
      <c r="R68" s="3"/>
    </row>
    <row r="69" spans="1:18" ht="14.25" customHeight="1" x14ac:dyDescent="0.2">
      <c r="A69" s="3"/>
      <c r="B69" s="3"/>
      <c r="C69" s="3"/>
      <c r="D69" s="3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3"/>
      <c r="R69" s="3"/>
    </row>
    <row r="70" spans="1:18" ht="14.25" customHeight="1" x14ac:dyDescent="0.2">
      <c r="A70" s="3"/>
      <c r="B70" s="3"/>
      <c r="C70" s="3"/>
      <c r="D70" s="3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3"/>
      <c r="R70" s="3"/>
    </row>
    <row r="71" spans="1:18" ht="14.25" customHeight="1" x14ac:dyDescent="0.2">
      <c r="A71" s="3"/>
      <c r="B71" s="3"/>
      <c r="C71" s="3"/>
      <c r="D71" s="3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3"/>
      <c r="R71" s="3"/>
    </row>
    <row r="72" spans="1:18" ht="14.25" customHeight="1" x14ac:dyDescent="0.2">
      <c r="A72" s="3"/>
      <c r="B72" s="3"/>
      <c r="C72" s="3"/>
      <c r="D72" s="3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3"/>
      <c r="R72" s="3"/>
    </row>
    <row r="73" spans="1:18" ht="14.25" customHeight="1" x14ac:dyDescent="0.2">
      <c r="A73" s="3"/>
      <c r="B73" s="3"/>
      <c r="C73" s="3"/>
      <c r="D73" s="3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3"/>
      <c r="R73" s="3"/>
    </row>
    <row r="74" spans="1:18" ht="14.25" customHeight="1" x14ac:dyDescent="0.2">
      <c r="A74" s="3"/>
      <c r="B74" s="3"/>
      <c r="C74" s="3"/>
      <c r="D74" s="3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3"/>
      <c r="R74" s="3"/>
    </row>
    <row r="75" spans="1:18" ht="14.25" customHeight="1" x14ac:dyDescent="0.2">
      <c r="A75" s="3"/>
      <c r="B75" s="3"/>
      <c r="C75" s="3"/>
      <c r="D75" s="3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3"/>
      <c r="R75" s="3"/>
    </row>
    <row r="76" spans="1:18" ht="14.25" customHeight="1" x14ac:dyDescent="0.2">
      <c r="A76" s="3"/>
      <c r="B76" s="3"/>
      <c r="C76" s="3"/>
      <c r="D76" s="3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3"/>
      <c r="R76" s="3"/>
    </row>
    <row r="77" spans="1:18" ht="14.25" customHeight="1" x14ac:dyDescent="0.2">
      <c r="A77" s="3"/>
      <c r="B77" s="3"/>
      <c r="C77" s="3"/>
      <c r="D77" s="3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3"/>
      <c r="R77" s="3"/>
    </row>
    <row r="78" spans="1:18" ht="14.25" customHeight="1" x14ac:dyDescent="0.2">
      <c r="A78" s="3"/>
      <c r="B78" s="3"/>
      <c r="C78" s="3"/>
      <c r="D78" s="3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3"/>
      <c r="R78" s="3"/>
    </row>
    <row r="79" spans="1:18" ht="14.25" customHeight="1" x14ac:dyDescent="0.2">
      <c r="A79" s="3"/>
      <c r="B79" s="3"/>
      <c r="C79" s="3"/>
      <c r="D79" s="3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3"/>
      <c r="R79" s="3"/>
    </row>
    <row r="80" spans="1:18" ht="14.25" customHeight="1" x14ac:dyDescent="0.2">
      <c r="A80" s="3"/>
      <c r="B80" s="3"/>
      <c r="C80" s="3"/>
      <c r="D80" s="3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3"/>
      <c r="R80" s="3"/>
    </row>
    <row r="81" spans="1:18" ht="14.25" customHeight="1" x14ac:dyDescent="0.2">
      <c r="A81" s="3"/>
      <c r="B81" s="3"/>
      <c r="C81" s="3"/>
      <c r="D81" s="3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3"/>
      <c r="R81" s="3"/>
    </row>
    <row r="82" spans="1:18" ht="14.25" customHeight="1" x14ac:dyDescent="0.2">
      <c r="A82" s="3"/>
      <c r="B82" s="3"/>
      <c r="C82" s="3"/>
      <c r="D82" s="3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3"/>
      <c r="R82" s="3"/>
    </row>
    <row r="83" spans="1:18" ht="14.25" customHeight="1" x14ac:dyDescent="0.2">
      <c r="A83" s="3"/>
      <c r="B83" s="3"/>
      <c r="C83" s="3"/>
      <c r="D83" s="3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3"/>
      <c r="R83" s="3"/>
    </row>
    <row r="84" spans="1:18" ht="14.25" customHeight="1" x14ac:dyDescent="0.2">
      <c r="A84" s="3"/>
      <c r="B84" s="3"/>
      <c r="C84" s="3"/>
      <c r="D84" s="3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3"/>
      <c r="R84" s="3"/>
    </row>
    <row r="85" spans="1:18" ht="14.25" customHeight="1" x14ac:dyDescent="0.2">
      <c r="A85" s="3"/>
      <c r="B85" s="3"/>
      <c r="C85" s="3"/>
      <c r="D85" s="3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3"/>
      <c r="R85" s="3"/>
    </row>
    <row r="86" spans="1:18" ht="14.25" customHeight="1" x14ac:dyDescent="0.2">
      <c r="A86" s="3"/>
      <c r="B86" s="3"/>
      <c r="C86" s="3"/>
      <c r="D86" s="3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3"/>
      <c r="R86" s="3"/>
    </row>
    <row r="87" spans="1:18" ht="14.25" customHeight="1" x14ac:dyDescent="0.2">
      <c r="A87" s="3"/>
      <c r="B87" s="3"/>
      <c r="C87" s="3"/>
      <c r="D87" s="3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3"/>
      <c r="R87" s="3"/>
    </row>
    <row r="88" spans="1:18" ht="14.25" customHeight="1" x14ac:dyDescent="0.2">
      <c r="A88" s="3"/>
      <c r="B88" s="3"/>
      <c r="C88" s="3"/>
      <c r="D88" s="3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3"/>
      <c r="R88" s="3"/>
    </row>
    <row r="89" spans="1:18" ht="14.25" customHeight="1" x14ac:dyDescent="0.2">
      <c r="A89" s="3"/>
      <c r="B89" s="3"/>
      <c r="C89" s="3"/>
      <c r="D89" s="3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3"/>
      <c r="R89" s="3"/>
    </row>
    <row r="90" spans="1:18" ht="14.25" customHeight="1" x14ac:dyDescent="0.2">
      <c r="A90" s="3"/>
      <c r="B90" s="3"/>
      <c r="C90" s="3"/>
      <c r="D90" s="3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3"/>
      <c r="R90" s="3"/>
    </row>
    <row r="91" spans="1:18" ht="14.25" customHeight="1" x14ac:dyDescent="0.2">
      <c r="A91" s="3"/>
      <c r="B91" s="3"/>
      <c r="C91" s="3"/>
      <c r="D91" s="3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3"/>
      <c r="R91" s="3"/>
    </row>
    <row r="92" spans="1:18" ht="14.25" customHeight="1" x14ac:dyDescent="0.2">
      <c r="A92" s="3"/>
      <c r="B92" s="3"/>
      <c r="C92" s="3"/>
      <c r="D92" s="3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3"/>
      <c r="R92" s="3"/>
    </row>
    <row r="93" spans="1:18" ht="14.25" customHeight="1" x14ac:dyDescent="0.2">
      <c r="A93" s="3"/>
      <c r="B93" s="3"/>
      <c r="C93" s="3"/>
      <c r="D93" s="3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3"/>
      <c r="R93" s="3"/>
    </row>
    <row r="94" spans="1:18" ht="14.25" customHeight="1" x14ac:dyDescent="0.2">
      <c r="A94" s="3"/>
      <c r="B94" s="3"/>
      <c r="C94" s="3"/>
      <c r="D94" s="3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3"/>
      <c r="R94" s="3"/>
    </row>
    <row r="95" spans="1:18" ht="14.25" customHeight="1" x14ac:dyDescent="0.2">
      <c r="A95" s="3"/>
      <c r="B95" s="3"/>
      <c r="C95" s="3"/>
      <c r="D95" s="3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3"/>
      <c r="R95" s="3"/>
    </row>
    <row r="96" spans="1:18" ht="14.25" customHeight="1" x14ac:dyDescent="0.2">
      <c r="A96" s="3"/>
      <c r="B96" s="3"/>
      <c r="C96" s="3"/>
      <c r="D96" s="3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3"/>
      <c r="R96" s="3"/>
    </row>
    <row r="97" spans="1:18" ht="14.25" customHeight="1" x14ac:dyDescent="0.2">
      <c r="A97" s="3"/>
      <c r="B97" s="3"/>
      <c r="C97" s="3"/>
      <c r="D97" s="3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3"/>
      <c r="R97" s="3"/>
    </row>
    <row r="98" spans="1:18" ht="14.25" customHeight="1" x14ac:dyDescent="0.2">
      <c r="A98" s="3"/>
      <c r="B98" s="3"/>
      <c r="C98" s="3"/>
      <c r="D98" s="3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3"/>
      <c r="R98" s="3"/>
    </row>
    <row r="99" spans="1:18" ht="14.25" customHeight="1" x14ac:dyDescent="0.2">
      <c r="A99" s="3"/>
      <c r="B99" s="3"/>
      <c r="C99" s="3"/>
      <c r="D99" s="3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3"/>
      <c r="R99" s="3"/>
    </row>
    <row r="100" spans="1:18" ht="14.25" customHeight="1" x14ac:dyDescent="0.2">
      <c r="A100" s="3"/>
      <c r="B100" s="3"/>
      <c r="C100" s="3"/>
      <c r="D100" s="3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3"/>
      <c r="R100" s="3"/>
    </row>
    <row r="101" spans="1:18" ht="14.25" customHeight="1" x14ac:dyDescent="0.2">
      <c r="A101" s="3"/>
      <c r="B101" s="3"/>
      <c r="C101" s="3"/>
      <c r="D101" s="3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3"/>
      <c r="R101" s="3"/>
    </row>
    <row r="102" spans="1:18" ht="14.25" customHeight="1" x14ac:dyDescent="0.2">
      <c r="A102" s="3"/>
      <c r="B102" s="3"/>
      <c r="C102" s="3"/>
      <c r="D102" s="3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3"/>
      <c r="R102" s="3"/>
    </row>
    <row r="103" spans="1:18" ht="14.25" customHeight="1" x14ac:dyDescent="0.2">
      <c r="A103" s="3"/>
      <c r="B103" s="3"/>
      <c r="C103" s="3"/>
      <c r="D103" s="3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3"/>
      <c r="R103" s="3"/>
    </row>
    <row r="104" spans="1:18" ht="14.25" customHeight="1" x14ac:dyDescent="0.2">
      <c r="A104" s="3"/>
      <c r="B104" s="3"/>
      <c r="C104" s="3"/>
      <c r="D104" s="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3"/>
      <c r="R104" s="3"/>
    </row>
    <row r="105" spans="1:18" ht="14.25" customHeight="1" x14ac:dyDescent="0.2">
      <c r="A105" s="3"/>
      <c r="B105" s="3"/>
      <c r="C105" s="3"/>
      <c r="D105" s="3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3"/>
      <c r="R105" s="3"/>
    </row>
    <row r="106" spans="1:18" ht="14.25" customHeight="1" x14ac:dyDescent="0.2">
      <c r="A106" s="3"/>
      <c r="B106" s="3"/>
      <c r="C106" s="3"/>
      <c r="D106" s="3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3"/>
      <c r="R106" s="3"/>
    </row>
    <row r="107" spans="1:18" ht="14.25" customHeight="1" x14ac:dyDescent="0.2">
      <c r="A107" s="3"/>
      <c r="B107" s="3"/>
      <c r="C107" s="3"/>
      <c r="D107" s="3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3"/>
      <c r="R107" s="3"/>
    </row>
    <row r="108" spans="1:18" ht="14.25" customHeight="1" x14ac:dyDescent="0.2">
      <c r="A108" s="3"/>
      <c r="B108" s="3"/>
      <c r="C108" s="3"/>
      <c r="D108" s="3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3"/>
      <c r="R108" s="3"/>
    </row>
    <row r="109" spans="1:18" ht="14.25" customHeight="1" x14ac:dyDescent="0.2">
      <c r="A109" s="3"/>
      <c r="B109" s="3"/>
      <c r="C109" s="3"/>
      <c r="D109" s="3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3"/>
      <c r="R109" s="3"/>
    </row>
    <row r="110" spans="1:18" ht="14.25" customHeight="1" x14ac:dyDescent="0.2">
      <c r="A110" s="3"/>
      <c r="B110" s="3"/>
      <c r="C110" s="3"/>
      <c r="D110" s="3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3"/>
      <c r="R110" s="3"/>
    </row>
    <row r="111" spans="1:18" ht="14.25" customHeight="1" x14ac:dyDescent="0.2">
      <c r="A111" s="3"/>
      <c r="B111" s="3"/>
      <c r="C111" s="3"/>
      <c r="D111" s="3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3"/>
      <c r="R111" s="3"/>
    </row>
    <row r="112" spans="1:18" ht="14.25" customHeight="1" x14ac:dyDescent="0.2">
      <c r="A112" s="3"/>
      <c r="B112" s="3"/>
      <c r="C112" s="3"/>
      <c r="D112" s="3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3"/>
      <c r="R112" s="3"/>
    </row>
    <row r="113" spans="1:18" ht="14.25" customHeight="1" x14ac:dyDescent="0.2">
      <c r="A113" s="3"/>
      <c r="B113" s="3"/>
      <c r="C113" s="3"/>
      <c r="D113" s="3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3"/>
      <c r="R113" s="3"/>
    </row>
    <row r="114" spans="1:18" ht="14.25" customHeight="1" x14ac:dyDescent="0.2">
      <c r="A114" s="3"/>
      <c r="B114" s="3"/>
      <c r="C114" s="3"/>
      <c r="D114" s="3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3"/>
      <c r="R114" s="3"/>
    </row>
    <row r="115" spans="1:18" ht="14.25" customHeight="1" x14ac:dyDescent="0.2">
      <c r="A115" s="3"/>
      <c r="B115" s="3"/>
      <c r="C115" s="3"/>
      <c r="D115" s="3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3"/>
      <c r="R115" s="3"/>
    </row>
    <row r="116" spans="1:18" ht="14.25" customHeight="1" x14ac:dyDescent="0.2">
      <c r="A116" s="3"/>
      <c r="B116" s="3"/>
      <c r="C116" s="3"/>
      <c r="D116" s="3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3"/>
      <c r="R116" s="3"/>
    </row>
    <row r="117" spans="1:18" ht="14.25" customHeight="1" x14ac:dyDescent="0.2">
      <c r="A117" s="3"/>
      <c r="B117" s="3"/>
      <c r="C117" s="3"/>
      <c r="D117" s="3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3"/>
      <c r="R117" s="3"/>
    </row>
    <row r="118" spans="1:18" ht="14.25" customHeight="1" x14ac:dyDescent="0.2">
      <c r="A118" s="3"/>
      <c r="B118" s="3"/>
      <c r="C118" s="3"/>
      <c r="D118" s="3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3"/>
      <c r="R118" s="3"/>
    </row>
    <row r="119" spans="1:18" ht="14.25" customHeight="1" x14ac:dyDescent="0.2">
      <c r="A119" s="3"/>
      <c r="B119" s="3"/>
      <c r="C119" s="3"/>
      <c r="D119" s="3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3"/>
      <c r="R119" s="3"/>
    </row>
    <row r="120" spans="1:18" ht="14.25" customHeight="1" x14ac:dyDescent="0.2">
      <c r="A120" s="3"/>
      <c r="B120" s="3"/>
      <c r="C120" s="3"/>
      <c r="D120" s="3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3"/>
      <c r="R120" s="3"/>
    </row>
    <row r="121" spans="1:18" ht="14.25" customHeight="1" x14ac:dyDescent="0.2">
      <c r="A121" s="3"/>
      <c r="B121" s="3"/>
      <c r="C121" s="3"/>
      <c r="D121" s="3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3"/>
      <c r="R121" s="3"/>
    </row>
    <row r="122" spans="1:18" ht="14.25" customHeight="1" x14ac:dyDescent="0.2">
      <c r="A122" s="3"/>
      <c r="B122" s="3"/>
      <c r="C122" s="3"/>
      <c r="D122" s="3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3"/>
      <c r="R122" s="3"/>
    </row>
    <row r="123" spans="1:18" ht="14.25" customHeight="1" x14ac:dyDescent="0.2">
      <c r="A123" s="3"/>
      <c r="B123" s="3"/>
      <c r="C123" s="3"/>
      <c r="D123" s="3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3"/>
      <c r="R123" s="3"/>
    </row>
    <row r="124" spans="1:18" ht="14.25" customHeight="1" x14ac:dyDescent="0.2">
      <c r="A124" s="3"/>
      <c r="B124" s="3"/>
      <c r="C124" s="3"/>
      <c r="D124" s="3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3"/>
      <c r="R124" s="3"/>
    </row>
    <row r="125" spans="1:18" ht="14.25" customHeight="1" x14ac:dyDescent="0.2">
      <c r="A125" s="3"/>
      <c r="B125" s="3"/>
      <c r="C125" s="3"/>
      <c r="D125" s="3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3"/>
      <c r="R125" s="3"/>
    </row>
    <row r="126" spans="1:18" ht="14.25" customHeight="1" x14ac:dyDescent="0.2">
      <c r="A126" s="3"/>
      <c r="B126" s="3"/>
      <c r="C126" s="3"/>
      <c r="D126" s="3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3"/>
      <c r="R126" s="3"/>
    </row>
    <row r="127" spans="1:18" ht="14.25" customHeight="1" x14ac:dyDescent="0.2">
      <c r="A127" s="3"/>
      <c r="B127" s="3"/>
      <c r="C127" s="3"/>
      <c r="D127" s="3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3"/>
      <c r="R127" s="3"/>
    </row>
    <row r="128" spans="1:18" ht="14.25" customHeight="1" x14ac:dyDescent="0.2">
      <c r="A128" s="3"/>
      <c r="B128" s="3"/>
      <c r="C128" s="3"/>
      <c r="D128" s="3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3"/>
      <c r="R128" s="3"/>
    </row>
    <row r="129" spans="1:18" ht="14.25" customHeight="1" x14ac:dyDescent="0.2">
      <c r="A129" s="3"/>
      <c r="B129" s="3"/>
      <c r="C129" s="3"/>
      <c r="D129" s="3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3"/>
      <c r="R129" s="3"/>
    </row>
    <row r="130" spans="1:18" ht="14.25" customHeight="1" x14ac:dyDescent="0.2">
      <c r="A130" s="3"/>
      <c r="B130" s="3"/>
      <c r="C130" s="3"/>
      <c r="D130" s="3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3"/>
      <c r="R130" s="3"/>
    </row>
    <row r="131" spans="1:18" ht="14.25" customHeight="1" x14ac:dyDescent="0.2">
      <c r="A131" s="3"/>
      <c r="B131" s="3"/>
      <c r="C131" s="3"/>
      <c r="D131" s="3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3"/>
      <c r="R131" s="3"/>
    </row>
    <row r="132" spans="1:18" ht="14.25" customHeight="1" x14ac:dyDescent="0.2">
      <c r="A132" s="3"/>
      <c r="B132" s="3"/>
      <c r="C132" s="3"/>
      <c r="D132" s="3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3"/>
      <c r="R132" s="3"/>
    </row>
    <row r="133" spans="1:18" ht="14.25" customHeight="1" x14ac:dyDescent="0.2">
      <c r="A133" s="3"/>
      <c r="B133" s="3"/>
      <c r="C133" s="3"/>
      <c r="D133" s="3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3"/>
      <c r="R133" s="3"/>
    </row>
    <row r="134" spans="1:18" ht="14.25" customHeight="1" x14ac:dyDescent="0.2">
      <c r="A134" s="3"/>
      <c r="B134" s="3"/>
      <c r="C134" s="3"/>
      <c r="D134" s="3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3"/>
      <c r="R134" s="3"/>
    </row>
    <row r="135" spans="1:18" ht="14.25" customHeight="1" x14ac:dyDescent="0.2">
      <c r="A135" s="3"/>
      <c r="B135" s="3"/>
      <c r="C135" s="3"/>
      <c r="D135" s="3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3"/>
      <c r="R135" s="3"/>
    </row>
    <row r="136" spans="1:18" ht="14.25" customHeight="1" x14ac:dyDescent="0.2">
      <c r="A136" s="3"/>
      <c r="B136" s="3"/>
      <c r="C136" s="3"/>
      <c r="D136" s="3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3"/>
      <c r="R136" s="3"/>
    </row>
    <row r="137" spans="1:18" ht="14.25" customHeight="1" x14ac:dyDescent="0.2">
      <c r="A137" s="3"/>
      <c r="B137" s="3"/>
      <c r="C137" s="3"/>
      <c r="D137" s="3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3"/>
      <c r="R137" s="3"/>
    </row>
    <row r="138" spans="1:18" ht="14.25" customHeight="1" x14ac:dyDescent="0.2">
      <c r="A138" s="3"/>
      <c r="B138" s="3"/>
      <c r="C138" s="3"/>
      <c r="D138" s="3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3"/>
      <c r="R138" s="3"/>
    </row>
    <row r="139" spans="1:18" ht="14.25" customHeight="1" x14ac:dyDescent="0.2">
      <c r="A139" s="3"/>
      <c r="B139" s="3"/>
      <c r="C139" s="3"/>
      <c r="D139" s="3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3"/>
      <c r="R139" s="3"/>
    </row>
    <row r="140" spans="1:18" ht="14.25" customHeight="1" x14ac:dyDescent="0.2">
      <c r="A140" s="3"/>
      <c r="B140" s="3"/>
      <c r="C140" s="3"/>
      <c r="D140" s="3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3"/>
      <c r="R140" s="3"/>
    </row>
    <row r="141" spans="1:18" ht="14.25" customHeight="1" x14ac:dyDescent="0.2">
      <c r="A141" s="3"/>
      <c r="B141" s="3"/>
      <c r="C141" s="3"/>
      <c r="D141" s="3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3"/>
      <c r="R141" s="3"/>
    </row>
    <row r="142" spans="1:18" ht="14.25" customHeight="1" x14ac:dyDescent="0.2">
      <c r="A142" s="3"/>
      <c r="B142" s="3"/>
      <c r="C142" s="3"/>
      <c r="D142" s="3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3"/>
      <c r="R142" s="3"/>
    </row>
    <row r="143" spans="1:18" ht="14.25" customHeight="1" x14ac:dyDescent="0.2">
      <c r="A143" s="3"/>
      <c r="B143" s="3"/>
      <c r="C143" s="3"/>
      <c r="D143" s="3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3"/>
      <c r="R143" s="3"/>
    </row>
    <row r="144" spans="1:18" ht="14.25" customHeight="1" x14ac:dyDescent="0.2">
      <c r="A144" s="3"/>
      <c r="B144" s="3"/>
      <c r="C144" s="3"/>
      <c r="D144" s="3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3"/>
      <c r="R144" s="3"/>
    </row>
    <row r="145" spans="1:18" ht="14.25" customHeight="1" x14ac:dyDescent="0.2">
      <c r="A145" s="3"/>
      <c r="B145" s="3"/>
      <c r="C145" s="3"/>
      <c r="D145" s="3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3"/>
      <c r="R145" s="3"/>
    </row>
    <row r="146" spans="1:18" ht="14.25" customHeight="1" x14ac:dyDescent="0.2">
      <c r="A146" s="3"/>
      <c r="B146" s="3"/>
      <c r="C146" s="3"/>
      <c r="D146" s="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3"/>
      <c r="R146" s="3"/>
    </row>
    <row r="147" spans="1:18" ht="14.25" customHeight="1" x14ac:dyDescent="0.2">
      <c r="A147" s="3"/>
      <c r="B147" s="3"/>
      <c r="C147" s="3"/>
      <c r="D147" s="3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3"/>
      <c r="R147" s="3"/>
    </row>
    <row r="148" spans="1:18" ht="14.25" customHeight="1" x14ac:dyDescent="0.2">
      <c r="A148" s="3"/>
      <c r="B148" s="3"/>
      <c r="C148" s="3"/>
      <c r="D148" s="3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3"/>
      <c r="R148" s="3"/>
    </row>
    <row r="149" spans="1:18" ht="14.25" customHeight="1" x14ac:dyDescent="0.2">
      <c r="A149" s="3"/>
      <c r="B149" s="3"/>
      <c r="C149" s="3"/>
      <c r="D149" s="3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3"/>
      <c r="R149" s="3"/>
    </row>
    <row r="150" spans="1:18" ht="14.25" customHeight="1" x14ac:dyDescent="0.2">
      <c r="A150" s="3"/>
      <c r="B150" s="3"/>
      <c r="C150" s="3"/>
      <c r="D150" s="3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3"/>
      <c r="R150" s="3"/>
    </row>
    <row r="151" spans="1:18" ht="14.25" customHeight="1" x14ac:dyDescent="0.2">
      <c r="A151" s="3"/>
      <c r="B151" s="3"/>
      <c r="C151" s="3"/>
      <c r="D151" s="3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3"/>
      <c r="R151" s="3"/>
    </row>
    <row r="152" spans="1:18" ht="14.25" customHeight="1" x14ac:dyDescent="0.2">
      <c r="A152" s="3"/>
      <c r="B152" s="3"/>
      <c r="C152" s="3"/>
      <c r="D152" s="3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3"/>
      <c r="R152" s="3"/>
    </row>
    <row r="153" spans="1:18" ht="14.25" customHeight="1" x14ac:dyDescent="0.2">
      <c r="A153" s="3"/>
      <c r="B153" s="3"/>
      <c r="C153" s="3"/>
      <c r="D153" s="3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3"/>
      <c r="R153" s="3"/>
    </row>
    <row r="154" spans="1:18" ht="14.25" customHeight="1" x14ac:dyDescent="0.2">
      <c r="A154" s="3"/>
      <c r="B154" s="3"/>
      <c r="C154" s="3"/>
      <c r="D154" s="3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3"/>
      <c r="R154" s="3"/>
    </row>
    <row r="155" spans="1:18" ht="14.25" customHeight="1" x14ac:dyDescent="0.2">
      <c r="A155" s="3"/>
      <c r="B155" s="3"/>
      <c r="C155" s="3"/>
      <c r="D155" s="3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3"/>
      <c r="R155" s="3"/>
    </row>
    <row r="156" spans="1:18" ht="14.25" customHeight="1" x14ac:dyDescent="0.2">
      <c r="A156" s="3"/>
      <c r="B156" s="3"/>
      <c r="C156" s="3"/>
      <c r="D156" s="3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3"/>
      <c r="R156" s="3"/>
    </row>
    <row r="157" spans="1:18" ht="14.25" customHeight="1" x14ac:dyDescent="0.2">
      <c r="A157" s="3"/>
      <c r="B157" s="3"/>
      <c r="C157" s="3"/>
      <c r="D157" s="3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3"/>
      <c r="R157" s="3"/>
    </row>
    <row r="158" spans="1:18" ht="14.25" customHeight="1" x14ac:dyDescent="0.2">
      <c r="A158" s="3"/>
      <c r="B158" s="3"/>
      <c r="C158" s="3"/>
      <c r="D158" s="3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3"/>
      <c r="R158" s="3"/>
    </row>
    <row r="159" spans="1:18" ht="14.25" customHeight="1" x14ac:dyDescent="0.2">
      <c r="A159" s="3"/>
      <c r="B159" s="3"/>
      <c r="C159" s="3"/>
      <c r="D159" s="3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3"/>
      <c r="R159" s="3"/>
    </row>
    <row r="160" spans="1:18" ht="14.25" customHeight="1" x14ac:dyDescent="0.2">
      <c r="A160" s="3"/>
      <c r="B160" s="3"/>
      <c r="C160" s="3"/>
      <c r="D160" s="3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3"/>
      <c r="R160" s="3"/>
    </row>
    <row r="161" spans="1:18" ht="14.25" customHeight="1" x14ac:dyDescent="0.2">
      <c r="A161" s="3"/>
      <c r="B161" s="3"/>
      <c r="C161" s="3"/>
      <c r="D161" s="3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3"/>
      <c r="R161" s="3"/>
    </row>
    <row r="162" spans="1:18" ht="14.25" customHeight="1" x14ac:dyDescent="0.2">
      <c r="A162" s="3"/>
      <c r="B162" s="3"/>
      <c r="C162" s="3"/>
      <c r="D162" s="3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3"/>
      <c r="R162" s="3"/>
    </row>
    <row r="163" spans="1:18" ht="14.25" customHeight="1" x14ac:dyDescent="0.2">
      <c r="A163" s="3"/>
      <c r="B163" s="3"/>
      <c r="C163" s="3"/>
      <c r="D163" s="3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3"/>
      <c r="R163" s="3"/>
    </row>
    <row r="164" spans="1:18" ht="14.25" customHeight="1" x14ac:dyDescent="0.2">
      <c r="A164" s="3"/>
      <c r="B164" s="3"/>
      <c r="C164" s="3"/>
      <c r="D164" s="3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3"/>
      <c r="R164" s="3"/>
    </row>
    <row r="165" spans="1:18" ht="14.25" customHeight="1" x14ac:dyDescent="0.2">
      <c r="A165" s="3"/>
      <c r="B165" s="3"/>
      <c r="C165" s="3"/>
      <c r="D165" s="3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3"/>
      <c r="R165" s="3"/>
    </row>
    <row r="166" spans="1:18" ht="14.25" customHeight="1" x14ac:dyDescent="0.2">
      <c r="A166" s="3"/>
      <c r="B166" s="3"/>
      <c r="C166" s="3"/>
      <c r="D166" s="3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3"/>
      <c r="R166" s="3"/>
    </row>
    <row r="167" spans="1:18" ht="14.25" customHeight="1" x14ac:dyDescent="0.2">
      <c r="A167" s="3"/>
      <c r="B167" s="3"/>
      <c r="C167" s="3"/>
      <c r="D167" s="3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3"/>
      <c r="R167" s="3"/>
    </row>
    <row r="168" spans="1:18" ht="14.25" customHeight="1" x14ac:dyDescent="0.2">
      <c r="A168" s="3"/>
      <c r="B168" s="3"/>
      <c r="C168" s="3"/>
      <c r="D168" s="3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3"/>
      <c r="R168" s="3"/>
    </row>
    <row r="169" spans="1:18" ht="14.25" customHeight="1" x14ac:dyDescent="0.2">
      <c r="A169" s="3"/>
      <c r="B169" s="3"/>
      <c r="C169" s="3"/>
      <c r="D169" s="3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3"/>
      <c r="R169" s="3"/>
    </row>
    <row r="170" spans="1:18" ht="14.25" customHeight="1" x14ac:dyDescent="0.2">
      <c r="A170" s="3"/>
      <c r="B170" s="3"/>
      <c r="C170" s="3"/>
      <c r="D170" s="3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3"/>
      <c r="R170" s="3"/>
    </row>
    <row r="171" spans="1:18" ht="14.25" customHeight="1" x14ac:dyDescent="0.2">
      <c r="A171" s="3"/>
      <c r="B171" s="3"/>
      <c r="C171" s="3"/>
      <c r="D171" s="3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3"/>
      <c r="R171" s="3"/>
    </row>
    <row r="172" spans="1:18" ht="14.25" customHeight="1" x14ac:dyDescent="0.2">
      <c r="A172" s="3"/>
      <c r="B172" s="3"/>
      <c r="C172" s="3"/>
      <c r="D172" s="3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3"/>
      <c r="R172" s="3"/>
    </row>
    <row r="173" spans="1:18" ht="14.25" customHeight="1" x14ac:dyDescent="0.2">
      <c r="A173" s="3"/>
      <c r="B173" s="3"/>
      <c r="C173" s="3"/>
      <c r="D173" s="3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3"/>
      <c r="R173" s="3"/>
    </row>
    <row r="174" spans="1:18" ht="14.25" customHeight="1" x14ac:dyDescent="0.2">
      <c r="A174" s="3"/>
      <c r="B174" s="3"/>
      <c r="C174" s="3"/>
      <c r="D174" s="3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3"/>
      <c r="R174" s="3"/>
    </row>
    <row r="175" spans="1:18" ht="14.25" customHeight="1" x14ac:dyDescent="0.2">
      <c r="A175" s="3"/>
      <c r="B175" s="3"/>
      <c r="C175" s="3"/>
      <c r="D175" s="3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3"/>
      <c r="R175" s="3"/>
    </row>
    <row r="176" spans="1:18" ht="14.25" customHeight="1" x14ac:dyDescent="0.2">
      <c r="A176" s="3"/>
      <c r="B176" s="3"/>
      <c r="C176" s="3"/>
      <c r="D176" s="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3"/>
      <c r="R176" s="3"/>
    </row>
    <row r="177" spans="1:18" ht="14.25" customHeight="1" x14ac:dyDescent="0.2">
      <c r="A177" s="3"/>
      <c r="B177" s="3"/>
      <c r="C177" s="3"/>
      <c r="D177" s="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3"/>
      <c r="R177" s="3"/>
    </row>
    <row r="178" spans="1:18" ht="14.25" customHeight="1" x14ac:dyDescent="0.2">
      <c r="A178" s="3"/>
      <c r="B178" s="3"/>
      <c r="C178" s="3"/>
      <c r="D178" s="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3"/>
      <c r="R178" s="3"/>
    </row>
    <row r="179" spans="1:18" ht="14.25" customHeight="1" x14ac:dyDescent="0.2">
      <c r="A179" s="3"/>
      <c r="B179" s="3"/>
      <c r="C179" s="3"/>
      <c r="D179" s="3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3"/>
      <c r="R179" s="3"/>
    </row>
    <row r="180" spans="1:18" ht="14.25" customHeight="1" x14ac:dyDescent="0.2">
      <c r="A180" s="3"/>
      <c r="B180" s="3"/>
      <c r="C180" s="3"/>
      <c r="D180" s="3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3"/>
      <c r="R180" s="3"/>
    </row>
    <row r="181" spans="1:18" ht="14.25" customHeight="1" x14ac:dyDescent="0.2">
      <c r="A181" s="3"/>
      <c r="B181" s="3"/>
      <c r="C181" s="3"/>
      <c r="D181" s="3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3"/>
      <c r="R181" s="3"/>
    </row>
    <row r="182" spans="1:18" ht="14.25" customHeight="1" x14ac:dyDescent="0.2">
      <c r="A182" s="3"/>
      <c r="B182" s="3"/>
      <c r="C182" s="3"/>
      <c r="D182" s="3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3"/>
      <c r="R182" s="3"/>
    </row>
    <row r="183" spans="1:18" ht="14.25" customHeight="1" x14ac:dyDescent="0.2">
      <c r="A183" s="3"/>
      <c r="B183" s="3"/>
      <c r="C183" s="3"/>
      <c r="D183" s="3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3"/>
      <c r="R183" s="3"/>
    </row>
    <row r="184" spans="1:18" ht="14.25" customHeight="1" x14ac:dyDescent="0.2">
      <c r="A184" s="3"/>
      <c r="B184" s="3"/>
      <c r="C184" s="3"/>
      <c r="D184" s="3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3"/>
      <c r="R184" s="3"/>
    </row>
    <row r="185" spans="1:18" ht="14.25" customHeight="1" x14ac:dyDescent="0.2">
      <c r="A185" s="3"/>
      <c r="B185" s="3"/>
      <c r="C185" s="3"/>
      <c r="D185" s="3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3"/>
      <c r="R185" s="3"/>
    </row>
    <row r="186" spans="1:18" ht="14.25" customHeight="1" x14ac:dyDescent="0.2">
      <c r="A186" s="3"/>
      <c r="B186" s="3"/>
      <c r="C186" s="3"/>
      <c r="D186" s="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3"/>
      <c r="R186" s="3"/>
    </row>
    <row r="187" spans="1:18" ht="14.25" customHeight="1" x14ac:dyDescent="0.2">
      <c r="A187" s="3"/>
      <c r="B187" s="3"/>
      <c r="C187" s="3"/>
      <c r="D187" s="3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3"/>
      <c r="R187" s="3"/>
    </row>
    <row r="188" spans="1:18" ht="14.25" customHeight="1" x14ac:dyDescent="0.2">
      <c r="A188" s="3"/>
      <c r="B188" s="3"/>
      <c r="C188" s="3"/>
      <c r="D188" s="3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3"/>
      <c r="R188" s="3"/>
    </row>
    <row r="189" spans="1:18" ht="14.25" customHeight="1" x14ac:dyDescent="0.2">
      <c r="A189" s="3"/>
      <c r="B189" s="3"/>
      <c r="C189" s="3"/>
      <c r="D189" s="3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3"/>
      <c r="R189" s="3"/>
    </row>
    <row r="190" spans="1:18" ht="14.25" customHeight="1" x14ac:dyDescent="0.2">
      <c r="A190" s="3"/>
      <c r="B190" s="3"/>
      <c r="C190" s="3"/>
      <c r="D190" s="3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3"/>
      <c r="R190" s="3"/>
    </row>
    <row r="191" spans="1:18" ht="14.25" customHeight="1" x14ac:dyDescent="0.2">
      <c r="A191" s="3"/>
      <c r="B191" s="3"/>
      <c r="C191" s="3"/>
      <c r="D191" s="3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3"/>
      <c r="R191" s="3"/>
    </row>
    <row r="192" spans="1:18" ht="14.25" customHeight="1" x14ac:dyDescent="0.2">
      <c r="A192" s="3"/>
      <c r="B192" s="3"/>
      <c r="C192" s="3"/>
      <c r="D192" s="3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3"/>
      <c r="R192" s="3"/>
    </row>
    <row r="193" spans="1:18" ht="14.25" customHeight="1" x14ac:dyDescent="0.2">
      <c r="A193" s="3"/>
      <c r="B193" s="3"/>
      <c r="C193" s="3"/>
      <c r="D193" s="3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3"/>
      <c r="R193" s="3"/>
    </row>
    <row r="194" spans="1:18" ht="14.25" customHeight="1" x14ac:dyDescent="0.2">
      <c r="A194" s="3"/>
      <c r="B194" s="3"/>
      <c r="C194" s="3"/>
      <c r="D194" s="3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3"/>
      <c r="R194" s="3"/>
    </row>
    <row r="195" spans="1:18" ht="14.25" customHeight="1" x14ac:dyDescent="0.2">
      <c r="A195" s="3"/>
      <c r="B195" s="3"/>
      <c r="C195" s="3"/>
      <c r="D195" s="3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3"/>
      <c r="R195" s="3"/>
    </row>
    <row r="196" spans="1:18" ht="14.25" customHeight="1" x14ac:dyDescent="0.2">
      <c r="A196" s="3"/>
      <c r="B196" s="3"/>
      <c r="C196" s="3"/>
      <c r="D196" s="3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3"/>
      <c r="R196" s="3"/>
    </row>
    <row r="197" spans="1:18" ht="14.25" customHeight="1" x14ac:dyDescent="0.2">
      <c r="A197" s="3"/>
      <c r="B197" s="3"/>
      <c r="C197" s="3"/>
      <c r="D197" s="3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3"/>
      <c r="R197" s="3"/>
    </row>
    <row r="198" spans="1:18" ht="14.25" customHeight="1" x14ac:dyDescent="0.2">
      <c r="A198" s="3"/>
      <c r="B198" s="3"/>
      <c r="C198" s="3"/>
      <c r="D198" s="3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3"/>
      <c r="R198" s="3"/>
    </row>
    <row r="199" spans="1:18" ht="14.25" customHeight="1" x14ac:dyDescent="0.2">
      <c r="A199" s="3"/>
      <c r="B199" s="3"/>
      <c r="C199" s="3"/>
      <c r="D199" s="3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3"/>
      <c r="R199" s="3"/>
    </row>
    <row r="200" spans="1:18" ht="14.25" customHeight="1" x14ac:dyDescent="0.2">
      <c r="A200" s="3"/>
      <c r="B200" s="3"/>
      <c r="C200" s="3"/>
      <c r="D200" s="3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3"/>
      <c r="R200" s="3"/>
    </row>
    <row r="201" spans="1:18" ht="14.25" customHeight="1" x14ac:dyDescent="0.2">
      <c r="A201" s="3"/>
      <c r="B201" s="3"/>
      <c r="C201" s="3"/>
      <c r="D201" s="3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3"/>
      <c r="R201" s="3"/>
    </row>
    <row r="202" spans="1:18" ht="14.25" customHeight="1" x14ac:dyDescent="0.2">
      <c r="A202" s="3"/>
      <c r="B202" s="3"/>
      <c r="C202" s="3"/>
      <c r="D202" s="3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3"/>
      <c r="R202" s="3"/>
    </row>
    <row r="203" spans="1:18" ht="14.25" customHeight="1" x14ac:dyDescent="0.2">
      <c r="A203" s="3"/>
      <c r="B203" s="3"/>
      <c r="C203" s="3"/>
      <c r="D203" s="3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3"/>
      <c r="R203" s="3"/>
    </row>
    <row r="204" spans="1:18" ht="14.25" customHeight="1" x14ac:dyDescent="0.2">
      <c r="A204" s="3"/>
      <c r="B204" s="3"/>
      <c r="C204" s="3"/>
      <c r="D204" s="3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3"/>
      <c r="R204" s="3"/>
    </row>
    <row r="205" spans="1:18" ht="14.25" customHeight="1" x14ac:dyDescent="0.2">
      <c r="A205" s="3"/>
      <c r="B205" s="3"/>
      <c r="C205" s="3"/>
      <c r="D205" s="3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3"/>
      <c r="R205" s="3"/>
    </row>
    <row r="206" spans="1:18" ht="14.25" customHeight="1" x14ac:dyDescent="0.2">
      <c r="A206" s="3"/>
      <c r="B206" s="3"/>
      <c r="C206" s="3"/>
      <c r="D206" s="3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3"/>
      <c r="R206" s="3"/>
    </row>
    <row r="207" spans="1:18" ht="14.25" customHeight="1" x14ac:dyDescent="0.2">
      <c r="A207" s="3"/>
      <c r="B207" s="3"/>
      <c r="C207" s="3"/>
      <c r="D207" s="3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3"/>
      <c r="R207" s="3"/>
    </row>
    <row r="208" spans="1:18" ht="14.25" customHeight="1" x14ac:dyDescent="0.2">
      <c r="A208" s="3"/>
      <c r="B208" s="3"/>
      <c r="C208" s="3"/>
      <c r="D208" s="3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3"/>
      <c r="R208" s="3"/>
    </row>
    <row r="209" spans="1:18" ht="14.25" customHeight="1" x14ac:dyDescent="0.2">
      <c r="A209" s="3"/>
      <c r="B209" s="3"/>
      <c r="C209" s="3"/>
      <c r="D209" s="3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3"/>
      <c r="R209" s="3"/>
    </row>
    <row r="210" spans="1:18" ht="14.25" customHeight="1" x14ac:dyDescent="0.2">
      <c r="A210" s="3"/>
      <c r="B210" s="3"/>
      <c r="C210" s="3"/>
      <c r="D210" s="3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3"/>
      <c r="R210" s="3"/>
    </row>
    <row r="211" spans="1:18" ht="14.25" customHeight="1" x14ac:dyDescent="0.2">
      <c r="A211" s="3"/>
      <c r="B211" s="3"/>
      <c r="C211" s="3"/>
      <c r="D211" s="3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3"/>
      <c r="R211" s="3"/>
    </row>
    <row r="212" spans="1:18" ht="14.25" customHeight="1" x14ac:dyDescent="0.2">
      <c r="A212" s="3"/>
      <c r="B212" s="3"/>
      <c r="C212" s="3"/>
      <c r="D212" s="3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3"/>
      <c r="R212" s="3"/>
    </row>
    <row r="213" spans="1:18" ht="14.25" customHeight="1" x14ac:dyDescent="0.2">
      <c r="A213" s="3"/>
      <c r="B213" s="3"/>
      <c r="C213" s="3"/>
      <c r="D213" s="3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3"/>
      <c r="R213" s="3"/>
    </row>
    <row r="214" spans="1:18" ht="14.25" customHeight="1" x14ac:dyDescent="0.2">
      <c r="A214" s="3"/>
      <c r="B214" s="3"/>
      <c r="C214" s="3"/>
      <c r="D214" s="3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3"/>
      <c r="R214" s="3"/>
    </row>
    <row r="215" spans="1:18" ht="14.25" customHeight="1" x14ac:dyDescent="0.2">
      <c r="A215" s="3"/>
      <c r="B215" s="3"/>
      <c r="C215" s="3"/>
      <c r="D215" s="3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3"/>
      <c r="R215" s="3"/>
    </row>
    <row r="216" spans="1:18" ht="14.25" customHeight="1" x14ac:dyDescent="0.2">
      <c r="A216" s="3"/>
      <c r="B216" s="3"/>
      <c r="C216" s="3"/>
      <c r="D216" s="3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3"/>
      <c r="R216" s="3"/>
    </row>
    <row r="217" spans="1:18" ht="14.25" customHeight="1" x14ac:dyDescent="0.2">
      <c r="A217" s="3"/>
      <c r="B217" s="3"/>
      <c r="C217" s="3"/>
      <c r="D217" s="3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3"/>
      <c r="R217" s="3"/>
    </row>
    <row r="218" spans="1:18" ht="14.25" customHeight="1" x14ac:dyDescent="0.2">
      <c r="A218" s="3"/>
      <c r="B218" s="3"/>
      <c r="C218" s="3"/>
      <c r="D218" s="3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3"/>
      <c r="R218" s="3"/>
    </row>
    <row r="219" spans="1:18" ht="14.25" customHeight="1" x14ac:dyDescent="0.2">
      <c r="A219" s="3"/>
      <c r="B219" s="3"/>
      <c r="C219" s="3"/>
      <c r="D219" s="3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3"/>
      <c r="R219" s="3"/>
    </row>
    <row r="220" spans="1:18" ht="14.25" customHeight="1" x14ac:dyDescent="0.2">
      <c r="A220" s="3"/>
      <c r="B220" s="3"/>
      <c r="C220" s="3"/>
      <c r="D220" s="3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3"/>
      <c r="R220" s="3"/>
    </row>
    <row r="221" spans="1:18" ht="14.25" customHeight="1" x14ac:dyDescent="0.2">
      <c r="A221" s="3"/>
      <c r="B221" s="3"/>
      <c r="C221" s="3"/>
      <c r="D221" s="3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3"/>
      <c r="R221" s="3"/>
    </row>
    <row r="222" spans="1:18" ht="14.25" customHeight="1" x14ac:dyDescent="0.2">
      <c r="A222" s="3"/>
      <c r="B222" s="3"/>
      <c r="C222" s="3"/>
      <c r="D222" s="3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3"/>
      <c r="R222" s="3"/>
    </row>
    <row r="223" spans="1:18" ht="14.25" customHeight="1" x14ac:dyDescent="0.2">
      <c r="A223" s="3"/>
      <c r="B223" s="3"/>
      <c r="C223" s="3"/>
      <c r="D223" s="3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3"/>
      <c r="R223" s="3"/>
    </row>
    <row r="224" spans="1:18" ht="14.25" customHeight="1" x14ac:dyDescent="0.2">
      <c r="A224" s="3"/>
      <c r="B224" s="3"/>
      <c r="C224" s="3"/>
      <c r="D224" s="3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3"/>
      <c r="R224" s="3"/>
    </row>
    <row r="225" spans="1:18" ht="14.25" customHeight="1" x14ac:dyDescent="0.2">
      <c r="A225" s="3"/>
      <c r="B225" s="3"/>
      <c r="C225" s="3"/>
      <c r="D225" s="3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3"/>
      <c r="R225" s="3"/>
    </row>
    <row r="226" spans="1:18" ht="14.25" customHeight="1" x14ac:dyDescent="0.2">
      <c r="A226" s="3"/>
      <c r="B226" s="3"/>
      <c r="C226" s="3"/>
      <c r="D226" s="3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3"/>
      <c r="R226" s="3"/>
    </row>
    <row r="227" spans="1:18" ht="14.25" customHeight="1" x14ac:dyDescent="0.2">
      <c r="A227" s="3"/>
      <c r="B227" s="3"/>
      <c r="C227" s="3"/>
      <c r="D227" s="3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3"/>
      <c r="R227" s="3"/>
    </row>
    <row r="228" spans="1:18" ht="14.25" customHeight="1" x14ac:dyDescent="0.2">
      <c r="A228" s="3"/>
      <c r="B228" s="3"/>
      <c r="C228" s="3"/>
      <c r="D228" s="3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3"/>
      <c r="R228" s="3"/>
    </row>
    <row r="229" spans="1:18" ht="14.25" customHeight="1" x14ac:dyDescent="0.2">
      <c r="A229" s="3"/>
      <c r="B229" s="3"/>
      <c r="C229" s="3"/>
      <c r="D229" s="3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3"/>
      <c r="R229" s="3"/>
    </row>
    <row r="230" spans="1:18" ht="14.25" customHeight="1" x14ac:dyDescent="0.2">
      <c r="A230" s="3"/>
      <c r="B230" s="3"/>
      <c r="C230" s="3"/>
      <c r="D230" s="3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3"/>
      <c r="R230" s="3"/>
    </row>
    <row r="231" spans="1:18" ht="14.25" customHeight="1" x14ac:dyDescent="0.2">
      <c r="A231" s="3"/>
      <c r="B231" s="3"/>
      <c r="C231" s="3"/>
      <c r="D231" s="3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3"/>
      <c r="R231" s="3"/>
    </row>
    <row r="232" spans="1:18" ht="14.25" customHeight="1" x14ac:dyDescent="0.2">
      <c r="A232" s="3"/>
      <c r="B232" s="3"/>
      <c r="C232" s="3"/>
      <c r="D232" s="3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3"/>
      <c r="R232" s="3"/>
    </row>
    <row r="233" spans="1:18" ht="14.25" customHeight="1" x14ac:dyDescent="0.2">
      <c r="A233" s="3"/>
      <c r="B233" s="3"/>
      <c r="C233" s="3"/>
      <c r="D233" s="3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3"/>
      <c r="R233" s="3"/>
    </row>
    <row r="234" spans="1:18" ht="14.25" customHeight="1" x14ac:dyDescent="0.2">
      <c r="A234" s="3"/>
      <c r="B234" s="3"/>
      <c r="C234" s="3"/>
      <c r="D234" s="3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3"/>
      <c r="R234" s="3"/>
    </row>
    <row r="235" spans="1:18" ht="14.25" customHeight="1" x14ac:dyDescent="0.2">
      <c r="A235" s="3"/>
      <c r="B235" s="3"/>
      <c r="C235" s="3"/>
      <c r="D235" s="3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3"/>
      <c r="R235" s="3"/>
    </row>
    <row r="236" spans="1:18" ht="14.25" customHeight="1" x14ac:dyDescent="0.2">
      <c r="A236" s="3"/>
      <c r="B236" s="3"/>
      <c r="C236" s="3"/>
      <c r="D236" s="3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3"/>
      <c r="R236" s="3"/>
    </row>
    <row r="237" spans="1:18" ht="14.25" customHeight="1" x14ac:dyDescent="0.2">
      <c r="A237" s="3"/>
      <c r="B237" s="3"/>
      <c r="C237" s="3"/>
      <c r="D237" s="3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3"/>
      <c r="R237" s="3"/>
    </row>
    <row r="238" spans="1:18" ht="14.25" customHeight="1" x14ac:dyDescent="0.2">
      <c r="A238" s="3"/>
      <c r="B238" s="3"/>
      <c r="C238" s="3"/>
      <c r="D238" s="3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3"/>
      <c r="R238" s="3"/>
    </row>
    <row r="239" spans="1:18" ht="14.25" customHeight="1" x14ac:dyDescent="0.2">
      <c r="A239" s="3"/>
      <c r="B239" s="3"/>
      <c r="C239" s="3"/>
      <c r="D239" s="3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3"/>
      <c r="R239" s="3"/>
    </row>
    <row r="240" spans="1:18" ht="14.25" customHeight="1" x14ac:dyDescent="0.2">
      <c r="A240" s="3"/>
      <c r="B240" s="3"/>
      <c r="C240" s="3"/>
      <c r="D240" s="3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3"/>
      <c r="R240" s="3"/>
    </row>
    <row r="241" spans="1:18" ht="14.25" customHeight="1" x14ac:dyDescent="0.2">
      <c r="A241" s="3"/>
      <c r="B241" s="3"/>
      <c r="C241" s="3"/>
      <c r="D241" s="3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3"/>
      <c r="R241" s="3"/>
    </row>
    <row r="242" spans="1:18" ht="14.25" customHeight="1" x14ac:dyDescent="0.2">
      <c r="A242" s="3"/>
      <c r="B242" s="3"/>
      <c r="C242" s="3"/>
      <c r="D242" s="3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3"/>
      <c r="R242" s="3"/>
    </row>
    <row r="243" spans="1:18" ht="14.25" customHeight="1" x14ac:dyDescent="0.2">
      <c r="A243" s="3"/>
      <c r="B243" s="3"/>
      <c r="C243" s="3"/>
      <c r="D243" s="3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3"/>
      <c r="R243" s="3"/>
    </row>
    <row r="244" spans="1:18" ht="14.25" customHeight="1" x14ac:dyDescent="0.2">
      <c r="A244" s="3"/>
      <c r="B244" s="3"/>
      <c r="C244" s="3"/>
      <c r="D244" s="3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3"/>
      <c r="R244" s="3"/>
    </row>
    <row r="245" spans="1:18" ht="14.25" customHeight="1" x14ac:dyDescent="0.2">
      <c r="A245" s="3"/>
      <c r="B245" s="3"/>
      <c r="C245" s="3"/>
      <c r="D245" s="3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3"/>
      <c r="R245" s="3"/>
    </row>
    <row r="246" spans="1:18" ht="14.25" customHeight="1" x14ac:dyDescent="0.2">
      <c r="A246" s="3"/>
      <c r="B246" s="3"/>
      <c r="C246" s="3"/>
      <c r="D246" s="3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3"/>
      <c r="R246" s="3"/>
    </row>
    <row r="247" spans="1:18" ht="14.25" customHeight="1" x14ac:dyDescent="0.2">
      <c r="A247" s="3"/>
      <c r="B247" s="3"/>
      <c r="C247" s="3"/>
      <c r="D247" s="3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3"/>
      <c r="R247" s="3"/>
    </row>
    <row r="248" spans="1:18" ht="14.25" customHeight="1" x14ac:dyDescent="0.2">
      <c r="A248" s="3"/>
      <c r="B248" s="3"/>
      <c r="C248" s="3"/>
      <c r="D248" s="3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3"/>
      <c r="R248" s="3"/>
    </row>
    <row r="249" spans="1:18" ht="14.25" customHeight="1" x14ac:dyDescent="0.2">
      <c r="A249" s="3"/>
      <c r="B249" s="3"/>
      <c r="C249" s="3"/>
      <c r="D249" s="3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3"/>
      <c r="R249" s="3"/>
    </row>
    <row r="250" spans="1:18" ht="14.25" customHeight="1" x14ac:dyDescent="0.2">
      <c r="A250" s="3"/>
      <c r="B250" s="3"/>
      <c r="C250" s="3"/>
      <c r="D250" s="3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3"/>
      <c r="R250" s="3"/>
    </row>
    <row r="251" spans="1:18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0"/>
      <c r="P251" s="3"/>
      <c r="Q251" s="3"/>
      <c r="R251" s="3"/>
    </row>
    <row r="252" spans="1:18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0"/>
      <c r="P252" s="3"/>
      <c r="Q252" s="3"/>
      <c r="R252" s="3"/>
    </row>
    <row r="253" spans="1:18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0"/>
      <c r="P253" s="3"/>
      <c r="Q253" s="3"/>
      <c r="R253" s="3"/>
    </row>
    <row r="254" spans="1:18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0"/>
      <c r="P254" s="3"/>
      <c r="Q254" s="3"/>
      <c r="R254" s="3"/>
    </row>
    <row r="255" spans="1:18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0"/>
      <c r="P255" s="3"/>
      <c r="Q255" s="3"/>
      <c r="R255" s="3"/>
    </row>
    <row r="256" spans="1:18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0"/>
      <c r="P256" s="3"/>
      <c r="Q256" s="3"/>
      <c r="R256" s="3"/>
    </row>
    <row r="257" spans="1:18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0"/>
      <c r="P257" s="3"/>
      <c r="Q257" s="3"/>
      <c r="R257" s="3"/>
    </row>
    <row r="258" spans="1:18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0"/>
      <c r="P258" s="3"/>
      <c r="Q258" s="3"/>
      <c r="R258" s="3"/>
    </row>
    <row r="259" spans="1:18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0"/>
      <c r="P259" s="3"/>
      <c r="Q259" s="3"/>
      <c r="R259" s="3"/>
    </row>
    <row r="260" spans="1:18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0"/>
      <c r="P260" s="3"/>
      <c r="Q260" s="3"/>
      <c r="R260" s="3"/>
    </row>
    <row r="261" spans="1:18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0"/>
      <c r="P261" s="3"/>
      <c r="Q261" s="3"/>
      <c r="R261" s="3"/>
    </row>
    <row r="262" spans="1:18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0"/>
      <c r="P262" s="3"/>
      <c r="Q262" s="3"/>
      <c r="R262" s="3"/>
    </row>
    <row r="263" spans="1:18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0"/>
      <c r="P263" s="3"/>
      <c r="Q263" s="3"/>
      <c r="R263" s="3"/>
    </row>
    <row r="264" spans="1:18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0"/>
      <c r="P264" s="3"/>
      <c r="Q264" s="3"/>
      <c r="R264" s="3"/>
    </row>
    <row r="265" spans="1:18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0"/>
      <c r="P265" s="3"/>
      <c r="Q265" s="3"/>
      <c r="R265" s="3"/>
    </row>
    <row r="266" spans="1:18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0"/>
      <c r="P266" s="3"/>
      <c r="Q266" s="3"/>
      <c r="R266" s="3"/>
    </row>
    <row r="267" spans="1:18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0"/>
      <c r="P267" s="3"/>
      <c r="Q267" s="3"/>
      <c r="R267" s="3"/>
    </row>
    <row r="268" spans="1:18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0"/>
      <c r="P268" s="3"/>
      <c r="Q268" s="3"/>
      <c r="R268" s="3"/>
    </row>
    <row r="269" spans="1:18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0"/>
      <c r="P269" s="3"/>
      <c r="Q269" s="3"/>
      <c r="R269" s="3"/>
    </row>
    <row r="270" spans="1:18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0"/>
      <c r="P270" s="3"/>
      <c r="Q270" s="3"/>
      <c r="R270" s="3"/>
    </row>
    <row r="271" spans="1:18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0"/>
      <c r="P271" s="3"/>
      <c r="Q271" s="3"/>
      <c r="R271" s="3"/>
    </row>
    <row r="272" spans="1:18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0"/>
      <c r="P272" s="3"/>
      <c r="Q272" s="3"/>
      <c r="R272" s="3"/>
    </row>
    <row r="273" spans="1:18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0"/>
      <c r="P273" s="3"/>
      <c r="Q273" s="3"/>
      <c r="R273" s="3"/>
    </row>
    <row r="274" spans="1:18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0"/>
      <c r="P274" s="3"/>
      <c r="Q274" s="3"/>
      <c r="R274" s="3"/>
    </row>
    <row r="275" spans="1:18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0"/>
      <c r="P275" s="3"/>
      <c r="Q275" s="3"/>
      <c r="R275" s="3"/>
    </row>
    <row r="276" spans="1:18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0"/>
      <c r="P276" s="3"/>
      <c r="Q276" s="3"/>
      <c r="R276" s="3"/>
    </row>
    <row r="277" spans="1:18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0"/>
      <c r="P277" s="3"/>
      <c r="Q277" s="3"/>
      <c r="R277" s="3"/>
    </row>
    <row r="278" spans="1:18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0"/>
      <c r="P278" s="3"/>
      <c r="Q278" s="3"/>
      <c r="R278" s="3"/>
    </row>
    <row r="279" spans="1:18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0"/>
      <c r="P279" s="3"/>
      <c r="Q279" s="3"/>
      <c r="R279" s="3"/>
    </row>
    <row r="280" spans="1:18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0"/>
      <c r="P280" s="3"/>
      <c r="Q280" s="3"/>
      <c r="R280" s="3"/>
    </row>
    <row r="281" spans="1:18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0"/>
      <c r="P281" s="3"/>
      <c r="Q281" s="3"/>
      <c r="R281" s="3"/>
    </row>
    <row r="282" spans="1:18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0"/>
      <c r="P282" s="3"/>
      <c r="Q282" s="3"/>
      <c r="R282" s="3"/>
    </row>
    <row r="283" spans="1:18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0"/>
      <c r="P283" s="3"/>
      <c r="Q283" s="3"/>
      <c r="R283" s="3"/>
    </row>
    <row r="284" spans="1:18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0"/>
      <c r="P284" s="3"/>
      <c r="Q284" s="3"/>
      <c r="R284" s="3"/>
    </row>
    <row r="285" spans="1:18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0"/>
      <c r="P285" s="3"/>
      <c r="Q285" s="3"/>
      <c r="R285" s="3"/>
    </row>
    <row r="286" spans="1:18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0"/>
      <c r="P286" s="3"/>
      <c r="Q286" s="3"/>
      <c r="R286" s="3"/>
    </row>
    <row r="287" spans="1:18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0"/>
      <c r="P287" s="3"/>
      <c r="Q287" s="3"/>
      <c r="R287" s="3"/>
    </row>
    <row r="288" spans="1:18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0"/>
      <c r="P288" s="3"/>
      <c r="Q288" s="3"/>
      <c r="R288" s="3"/>
    </row>
    <row r="289" spans="1:18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0"/>
      <c r="P289" s="3"/>
      <c r="Q289" s="3"/>
      <c r="R289" s="3"/>
    </row>
    <row r="290" spans="1:18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0"/>
      <c r="P290" s="3"/>
      <c r="Q290" s="3"/>
      <c r="R290" s="3"/>
    </row>
    <row r="291" spans="1:18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0"/>
      <c r="P291" s="3"/>
      <c r="Q291" s="3"/>
      <c r="R291" s="3"/>
    </row>
    <row r="292" spans="1:18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0"/>
      <c r="P292" s="3"/>
      <c r="Q292" s="3"/>
      <c r="R292" s="3"/>
    </row>
    <row r="293" spans="1:18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0"/>
      <c r="P293" s="3"/>
      <c r="Q293" s="3"/>
      <c r="R293" s="3"/>
    </row>
    <row r="294" spans="1:18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0"/>
      <c r="P294" s="3"/>
      <c r="Q294" s="3"/>
      <c r="R294" s="3"/>
    </row>
    <row r="295" spans="1:18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0"/>
      <c r="P295" s="3"/>
      <c r="Q295" s="3"/>
      <c r="R295" s="3"/>
    </row>
    <row r="296" spans="1:18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0"/>
      <c r="P296" s="3"/>
      <c r="Q296" s="3"/>
      <c r="R296" s="3"/>
    </row>
    <row r="297" spans="1:18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0"/>
      <c r="P297" s="3"/>
      <c r="Q297" s="3"/>
      <c r="R297" s="3"/>
    </row>
    <row r="298" spans="1:18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0"/>
      <c r="P298" s="3"/>
      <c r="Q298" s="3"/>
      <c r="R298" s="3"/>
    </row>
    <row r="299" spans="1:18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0"/>
      <c r="P299" s="3"/>
      <c r="Q299" s="3"/>
      <c r="R299" s="3"/>
    </row>
    <row r="300" spans="1:18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0"/>
      <c r="P300" s="3"/>
      <c r="Q300" s="3"/>
      <c r="R300" s="3"/>
    </row>
    <row r="301" spans="1:18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0"/>
      <c r="P301" s="3"/>
      <c r="Q301" s="3"/>
      <c r="R301" s="3"/>
    </row>
    <row r="302" spans="1:18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0"/>
      <c r="P302" s="3"/>
      <c r="Q302" s="3"/>
      <c r="R302" s="3"/>
    </row>
    <row r="303" spans="1:18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0"/>
      <c r="P303" s="3"/>
      <c r="Q303" s="3"/>
      <c r="R303" s="3"/>
    </row>
    <row r="304" spans="1:18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0"/>
      <c r="P304" s="3"/>
      <c r="Q304" s="3"/>
      <c r="R304" s="3"/>
    </row>
    <row r="305" spans="1:18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0"/>
      <c r="P305" s="3"/>
      <c r="Q305" s="3"/>
      <c r="R305" s="3"/>
    </row>
    <row r="306" spans="1:18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0"/>
      <c r="P306" s="3"/>
      <c r="Q306" s="3"/>
      <c r="R306" s="3"/>
    </row>
    <row r="307" spans="1:18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0"/>
      <c r="P307" s="3"/>
      <c r="Q307" s="3"/>
      <c r="R307" s="3"/>
    </row>
    <row r="308" spans="1:18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0"/>
      <c r="P308" s="3"/>
      <c r="Q308" s="3"/>
      <c r="R308" s="3"/>
    </row>
    <row r="309" spans="1:18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0"/>
      <c r="P309" s="3"/>
      <c r="Q309" s="3"/>
      <c r="R309" s="3"/>
    </row>
    <row r="310" spans="1:18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0"/>
      <c r="P310" s="3"/>
      <c r="Q310" s="3"/>
      <c r="R310" s="3"/>
    </row>
    <row r="311" spans="1:18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0"/>
      <c r="P311" s="3"/>
      <c r="Q311" s="3"/>
      <c r="R311" s="3"/>
    </row>
    <row r="312" spans="1:18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0"/>
      <c r="P312" s="3"/>
      <c r="Q312" s="3"/>
      <c r="R312" s="3"/>
    </row>
    <row r="313" spans="1:18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0"/>
      <c r="P313" s="3"/>
      <c r="Q313" s="3"/>
      <c r="R313" s="3"/>
    </row>
    <row r="314" spans="1:18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0"/>
      <c r="P314" s="3"/>
      <c r="Q314" s="3"/>
      <c r="R314" s="3"/>
    </row>
    <row r="315" spans="1:18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0"/>
      <c r="P315" s="3"/>
      <c r="Q315" s="3"/>
      <c r="R315" s="3"/>
    </row>
    <row r="316" spans="1:18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0"/>
      <c r="P316" s="3"/>
      <c r="Q316" s="3"/>
      <c r="R316" s="3"/>
    </row>
    <row r="317" spans="1:18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0"/>
      <c r="P317" s="3"/>
      <c r="Q317" s="3"/>
      <c r="R317" s="3"/>
    </row>
    <row r="318" spans="1:18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0"/>
      <c r="P318" s="3"/>
      <c r="Q318" s="3"/>
      <c r="R318" s="3"/>
    </row>
    <row r="319" spans="1:18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0"/>
      <c r="P319" s="3"/>
      <c r="Q319" s="3"/>
      <c r="R319" s="3"/>
    </row>
    <row r="320" spans="1:18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0"/>
      <c r="P320" s="3"/>
      <c r="Q320" s="3"/>
      <c r="R320" s="3"/>
    </row>
    <row r="321" spans="1:18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0"/>
      <c r="P321" s="3"/>
      <c r="Q321" s="3"/>
      <c r="R321" s="3"/>
    </row>
    <row r="322" spans="1:18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0"/>
      <c r="P322" s="3"/>
      <c r="Q322" s="3"/>
      <c r="R322" s="3"/>
    </row>
    <row r="323" spans="1:18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0"/>
      <c r="P323" s="3"/>
      <c r="Q323" s="3"/>
      <c r="R323" s="3"/>
    </row>
    <row r="324" spans="1:18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0"/>
      <c r="P324" s="3"/>
      <c r="Q324" s="3"/>
      <c r="R324" s="3"/>
    </row>
    <row r="325" spans="1:18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0"/>
      <c r="P325" s="3"/>
      <c r="Q325" s="3"/>
      <c r="R325" s="3"/>
    </row>
    <row r="326" spans="1:18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0"/>
      <c r="P326" s="3"/>
      <c r="Q326" s="3"/>
      <c r="R326" s="3"/>
    </row>
    <row r="327" spans="1:18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0"/>
      <c r="P327" s="3"/>
      <c r="Q327" s="3"/>
      <c r="R327" s="3"/>
    </row>
    <row r="328" spans="1:18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0"/>
      <c r="P328" s="3"/>
      <c r="Q328" s="3"/>
      <c r="R328" s="3"/>
    </row>
    <row r="329" spans="1:18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0"/>
      <c r="P329" s="3"/>
      <c r="Q329" s="3"/>
      <c r="R329" s="3"/>
    </row>
    <row r="330" spans="1:18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0"/>
      <c r="P330" s="3"/>
      <c r="Q330" s="3"/>
      <c r="R330" s="3"/>
    </row>
    <row r="331" spans="1:18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0"/>
      <c r="P331" s="3"/>
      <c r="Q331" s="3"/>
      <c r="R331" s="3"/>
    </row>
    <row r="332" spans="1:18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0"/>
      <c r="P332" s="3"/>
      <c r="Q332" s="3"/>
      <c r="R332" s="3"/>
    </row>
    <row r="333" spans="1:18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0"/>
      <c r="P333" s="3"/>
      <c r="Q333" s="3"/>
      <c r="R333" s="3"/>
    </row>
    <row r="334" spans="1:18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0"/>
      <c r="P334" s="3"/>
      <c r="Q334" s="3"/>
      <c r="R334" s="3"/>
    </row>
    <row r="335" spans="1:18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0"/>
      <c r="P335" s="3"/>
      <c r="Q335" s="3"/>
      <c r="R335" s="3"/>
    </row>
    <row r="336" spans="1:18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0"/>
      <c r="P336" s="3"/>
      <c r="Q336" s="3"/>
      <c r="R336" s="3"/>
    </row>
    <row r="337" spans="1:18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0"/>
      <c r="P337" s="3"/>
      <c r="Q337" s="3"/>
      <c r="R337" s="3"/>
    </row>
    <row r="338" spans="1:18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0"/>
      <c r="P338" s="3"/>
      <c r="Q338" s="3"/>
      <c r="R338" s="3"/>
    </row>
    <row r="339" spans="1:18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0"/>
      <c r="P339" s="3"/>
      <c r="Q339" s="3"/>
      <c r="R339" s="3"/>
    </row>
    <row r="340" spans="1:18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0"/>
      <c r="P340" s="3"/>
      <c r="Q340" s="3"/>
      <c r="R340" s="3"/>
    </row>
    <row r="341" spans="1:18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0"/>
      <c r="P341" s="3"/>
      <c r="Q341" s="3"/>
      <c r="R341" s="3"/>
    </row>
    <row r="342" spans="1:18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0"/>
      <c r="P342" s="3"/>
      <c r="Q342" s="3"/>
      <c r="R342" s="3"/>
    </row>
    <row r="343" spans="1:18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0"/>
      <c r="P343" s="3"/>
      <c r="Q343" s="3"/>
      <c r="R343" s="3"/>
    </row>
    <row r="344" spans="1:18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0"/>
      <c r="P344" s="3"/>
      <c r="Q344" s="3"/>
      <c r="R344" s="3"/>
    </row>
    <row r="345" spans="1:18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0"/>
      <c r="P345" s="3"/>
      <c r="Q345" s="3"/>
      <c r="R345" s="3"/>
    </row>
    <row r="346" spans="1:18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0"/>
      <c r="P346" s="3"/>
      <c r="Q346" s="3"/>
      <c r="R346" s="3"/>
    </row>
    <row r="347" spans="1:18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0"/>
      <c r="P347" s="3"/>
      <c r="Q347" s="3"/>
      <c r="R347" s="3"/>
    </row>
    <row r="348" spans="1:18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0"/>
      <c r="P348" s="3"/>
      <c r="Q348" s="3"/>
      <c r="R348" s="3"/>
    </row>
    <row r="349" spans="1:18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0"/>
      <c r="P349" s="3"/>
      <c r="Q349" s="3"/>
      <c r="R349" s="3"/>
    </row>
    <row r="350" spans="1:18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0"/>
      <c r="P350" s="3"/>
      <c r="Q350" s="3"/>
      <c r="R350" s="3"/>
    </row>
    <row r="351" spans="1:18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0"/>
      <c r="P351" s="3"/>
      <c r="Q351" s="3"/>
      <c r="R351" s="3"/>
    </row>
    <row r="352" spans="1:18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0"/>
      <c r="P352" s="3"/>
      <c r="Q352" s="3"/>
      <c r="R352" s="3"/>
    </row>
    <row r="353" spans="1:18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0"/>
      <c r="P353" s="3"/>
      <c r="Q353" s="3"/>
      <c r="R353" s="3"/>
    </row>
    <row r="354" spans="1:18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0"/>
      <c r="P354" s="3"/>
      <c r="Q354" s="3"/>
      <c r="R354" s="3"/>
    </row>
    <row r="355" spans="1:18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0"/>
      <c r="P355" s="3"/>
      <c r="Q355" s="3"/>
      <c r="R355" s="3"/>
    </row>
    <row r="356" spans="1:18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0"/>
      <c r="P356" s="3"/>
      <c r="Q356" s="3"/>
      <c r="R356" s="3"/>
    </row>
    <row r="357" spans="1:18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0"/>
      <c r="P357" s="3"/>
      <c r="Q357" s="3"/>
      <c r="R357" s="3"/>
    </row>
    <row r="358" spans="1:18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0"/>
      <c r="P358" s="3"/>
      <c r="Q358" s="3"/>
      <c r="R358" s="3"/>
    </row>
    <row r="359" spans="1:18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0"/>
      <c r="P359" s="3"/>
      <c r="Q359" s="3"/>
      <c r="R359" s="3"/>
    </row>
    <row r="360" spans="1:18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0"/>
      <c r="P360" s="3"/>
      <c r="Q360" s="3"/>
      <c r="R360" s="3"/>
    </row>
    <row r="361" spans="1:18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0"/>
      <c r="P361" s="3"/>
      <c r="Q361" s="3"/>
      <c r="R361" s="3"/>
    </row>
    <row r="362" spans="1:18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0"/>
      <c r="P362" s="3"/>
      <c r="Q362" s="3"/>
      <c r="R362" s="3"/>
    </row>
    <row r="363" spans="1:18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0"/>
      <c r="P363" s="3"/>
      <c r="Q363" s="3"/>
      <c r="R363" s="3"/>
    </row>
    <row r="364" spans="1:18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0"/>
      <c r="P364" s="3"/>
      <c r="Q364" s="3"/>
      <c r="R364" s="3"/>
    </row>
    <row r="365" spans="1:18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0"/>
      <c r="P365" s="3"/>
      <c r="Q365" s="3"/>
      <c r="R365" s="3"/>
    </row>
    <row r="366" spans="1:18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0"/>
      <c r="P366" s="3"/>
      <c r="Q366" s="3"/>
      <c r="R366" s="3"/>
    </row>
    <row r="367" spans="1:18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0"/>
      <c r="P367" s="3"/>
      <c r="Q367" s="3"/>
      <c r="R367" s="3"/>
    </row>
    <row r="368" spans="1:18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0"/>
      <c r="P368" s="3"/>
      <c r="Q368" s="3"/>
      <c r="R368" s="3"/>
    </row>
    <row r="369" spans="1:18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0"/>
      <c r="P369" s="3"/>
      <c r="Q369" s="3"/>
      <c r="R369" s="3"/>
    </row>
    <row r="370" spans="1:18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0"/>
      <c r="P370" s="3"/>
      <c r="Q370" s="3"/>
      <c r="R370" s="3"/>
    </row>
    <row r="371" spans="1:18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0"/>
      <c r="P371" s="3"/>
      <c r="Q371" s="3"/>
      <c r="R371" s="3"/>
    </row>
    <row r="372" spans="1:18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0"/>
      <c r="P372" s="3"/>
      <c r="Q372" s="3"/>
      <c r="R372" s="3"/>
    </row>
    <row r="373" spans="1:18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0"/>
      <c r="P373" s="3"/>
      <c r="Q373" s="3"/>
      <c r="R373" s="3"/>
    </row>
    <row r="374" spans="1:18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0"/>
      <c r="P374" s="3"/>
      <c r="Q374" s="3"/>
      <c r="R374" s="3"/>
    </row>
    <row r="375" spans="1:18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0"/>
      <c r="P375" s="3"/>
      <c r="Q375" s="3"/>
      <c r="R375" s="3"/>
    </row>
    <row r="376" spans="1:18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0"/>
      <c r="P376" s="3"/>
      <c r="Q376" s="3"/>
      <c r="R376" s="3"/>
    </row>
    <row r="377" spans="1:18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0"/>
      <c r="P377" s="3"/>
      <c r="Q377" s="3"/>
      <c r="R377" s="3"/>
    </row>
    <row r="378" spans="1:18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0"/>
      <c r="P378" s="3"/>
      <c r="Q378" s="3"/>
      <c r="R378" s="3"/>
    </row>
    <row r="379" spans="1:18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0"/>
      <c r="P379" s="3"/>
      <c r="Q379" s="3"/>
      <c r="R379" s="3"/>
    </row>
    <row r="380" spans="1:18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0"/>
      <c r="P380" s="3"/>
      <c r="Q380" s="3"/>
      <c r="R380" s="3"/>
    </row>
    <row r="381" spans="1:18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0"/>
      <c r="P381" s="3"/>
      <c r="Q381" s="3"/>
      <c r="R381" s="3"/>
    </row>
    <row r="382" spans="1:18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0"/>
      <c r="P382" s="3"/>
      <c r="Q382" s="3"/>
      <c r="R382" s="3"/>
    </row>
    <row r="383" spans="1:18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0"/>
      <c r="P383" s="3"/>
      <c r="Q383" s="3"/>
      <c r="R383" s="3"/>
    </row>
    <row r="384" spans="1:18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0"/>
      <c r="P384" s="3"/>
      <c r="Q384" s="3"/>
      <c r="R384" s="3"/>
    </row>
    <row r="385" spans="1:18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0"/>
      <c r="P385" s="3"/>
      <c r="Q385" s="3"/>
      <c r="R385" s="3"/>
    </row>
    <row r="386" spans="1:18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0"/>
      <c r="P386" s="3"/>
      <c r="Q386" s="3"/>
      <c r="R386" s="3"/>
    </row>
    <row r="387" spans="1:18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0"/>
      <c r="P387" s="3"/>
      <c r="Q387" s="3"/>
      <c r="R387" s="3"/>
    </row>
    <row r="388" spans="1:18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0"/>
      <c r="P388" s="3"/>
      <c r="Q388" s="3"/>
      <c r="R388" s="3"/>
    </row>
    <row r="389" spans="1:18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0"/>
      <c r="P389" s="3"/>
      <c r="Q389" s="3"/>
      <c r="R389" s="3"/>
    </row>
    <row r="390" spans="1:18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0"/>
      <c r="P390" s="3"/>
      <c r="Q390" s="3"/>
      <c r="R390" s="3"/>
    </row>
    <row r="391" spans="1:18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0"/>
      <c r="P391" s="3"/>
      <c r="Q391" s="3"/>
      <c r="R391" s="3"/>
    </row>
    <row r="392" spans="1:18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0"/>
      <c r="P392" s="3"/>
      <c r="Q392" s="3"/>
      <c r="R392" s="3"/>
    </row>
    <row r="393" spans="1:18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0"/>
      <c r="P393" s="3"/>
      <c r="Q393" s="3"/>
      <c r="R393" s="3"/>
    </row>
    <row r="394" spans="1:18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0"/>
      <c r="P394" s="3"/>
      <c r="Q394" s="3"/>
      <c r="R394" s="3"/>
    </row>
    <row r="395" spans="1:18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0"/>
      <c r="P395" s="3"/>
      <c r="Q395" s="3"/>
      <c r="R395" s="3"/>
    </row>
    <row r="396" spans="1:18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0"/>
      <c r="P396" s="3"/>
      <c r="Q396" s="3"/>
      <c r="R396" s="3"/>
    </row>
    <row r="397" spans="1:18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0"/>
      <c r="P397" s="3"/>
      <c r="Q397" s="3"/>
      <c r="R397" s="3"/>
    </row>
    <row r="398" spans="1:18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0"/>
      <c r="P398" s="3"/>
      <c r="Q398" s="3"/>
      <c r="R398" s="3"/>
    </row>
    <row r="399" spans="1:18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0"/>
      <c r="P399" s="3"/>
      <c r="Q399" s="3"/>
      <c r="R399" s="3"/>
    </row>
    <row r="400" spans="1:18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0"/>
      <c r="P400" s="3"/>
      <c r="Q400" s="3"/>
      <c r="R400" s="3"/>
    </row>
    <row r="401" spans="1:18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0"/>
      <c r="P401" s="3"/>
      <c r="Q401" s="3"/>
      <c r="R401" s="3"/>
    </row>
    <row r="402" spans="1:18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0"/>
      <c r="P402" s="3"/>
      <c r="Q402" s="3"/>
      <c r="R402" s="3"/>
    </row>
    <row r="403" spans="1:18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0"/>
      <c r="P403" s="3"/>
      <c r="Q403" s="3"/>
      <c r="R403" s="3"/>
    </row>
    <row r="404" spans="1:18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0"/>
      <c r="P404" s="3"/>
      <c r="Q404" s="3"/>
      <c r="R404" s="3"/>
    </row>
    <row r="405" spans="1:18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0"/>
      <c r="P405" s="3"/>
      <c r="Q405" s="3"/>
      <c r="R405" s="3"/>
    </row>
    <row r="406" spans="1:18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0"/>
      <c r="P406" s="3"/>
      <c r="Q406" s="3"/>
      <c r="R406" s="3"/>
    </row>
    <row r="407" spans="1:18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0"/>
      <c r="P407" s="3"/>
      <c r="Q407" s="3"/>
      <c r="R407" s="3"/>
    </row>
    <row r="408" spans="1:18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0"/>
      <c r="P408" s="3"/>
      <c r="Q408" s="3"/>
      <c r="R408" s="3"/>
    </row>
    <row r="409" spans="1:18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0"/>
      <c r="P409" s="3"/>
      <c r="Q409" s="3"/>
      <c r="R409" s="3"/>
    </row>
    <row r="410" spans="1:18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0"/>
      <c r="P410" s="3"/>
      <c r="Q410" s="3"/>
      <c r="R410" s="3"/>
    </row>
    <row r="411" spans="1:18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0"/>
      <c r="P411" s="3"/>
      <c r="Q411" s="3"/>
      <c r="R411" s="3"/>
    </row>
    <row r="412" spans="1:18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0"/>
      <c r="P412" s="3"/>
      <c r="Q412" s="3"/>
      <c r="R412" s="3"/>
    </row>
    <row r="413" spans="1:18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0"/>
      <c r="P413" s="3"/>
      <c r="Q413" s="3"/>
      <c r="R413" s="3"/>
    </row>
    <row r="414" spans="1:18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0"/>
      <c r="P414" s="3"/>
      <c r="Q414" s="3"/>
      <c r="R414" s="3"/>
    </row>
    <row r="415" spans="1:18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0"/>
      <c r="P415" s="3"/>
      <c r="Q415" s="3"/>
      <c r="R415" s="3"/>
    </row>
    <row r="416" spans="1:18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0"/>
      <c r="P416" s="3"/>
      <c r="Q416" s="3"/>
      <c r="R416" s="3"/>
    </row>
    <row r="417" spans="1:18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0"/>
      <c r="P417" s="3"/>
      <c r="Q417" s="3"/>
      <c r="R417" s="3"/>
    </row>
    <row r="418" spans="1:18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0"/>
      <c r="P418" s="3"/>
      <c r="Q418" s="3"/>
      <c r="R418" s="3"/>
    </row>
    <row r="419" spans="1:18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0"/>
      <c r="P419" s="3"/>
      <c r="Q419" s="3"/>
      <c r="R419" s="3"/>
    </row>
    <row r="420" spans="1:18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0"/>
      <c r="P420" s="3"/>
      <c r="Q420" s="3"/>
      <c r="R420" s="3"/>
    </row>
    <row r="421" spans="1:18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0"/>
      <c r="P421" s="3"/>
      <c r="Q421" s="3"/>
      <c r="R421" s="3"/>
    </row>
    <row r="422" spans="1:18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0"/>
      <c r="P422" s="3"/>
      <c r="Q422" s="3"/>
      <c r="R422" s="3"/>
    </row>
    <row r="423" spans="1:18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0"/>
      <c r="P423" s="3"/>
      <c r="Q423" s="3"/>
      <c r="R423" s="3"/>
    </row>
    <row r="424" spans="1:18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0"/>
      <c r="P424" s="3"/>
      <c r="Q424" s="3"/>
      <c r="R424" s="3"/>
    </row>
    <row r="425" spans="1:18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0"/>
      <c r="P425" s="3"/>
      <c r="Q425" s="3"/>
      <c r="R425" s="3"/>
    </row>
    <row r="426" spans="1:18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0"/>
      <c r="P426" s="3"/>
      <c r="Q426" s="3"/>
      <c r="R426" s="3"/>
    </row>
    <row r="427" spans="1:18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0"/>
      <c r="P427" s="3"/>
      <c r="Q427" s="3"/>
      <c r="R427" s="3"/>
    </row>
    <row r="428" spans="1:18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0"/>
      <c r="P428" s="3"/>
      <c r="Q428" s="3"/>
      <c r="R428" s="3"/>
    </row>
    <row r="429" spans="1:18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0"/>
      <c r="P429" s="3"/>
      <c r="Q429" s="3"/>
      <c r="R429" s="3"/>
    </row>
    <row r="430" spans="1:18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0"/>
      <c r="P430" s="3"/>
      <c r="Q430" s="3"/>
      <c r="R430" s="3"/>
    </row>
    <row r="431" spans="1:18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0"/>
      <c r="P431" s="3"/>
      <c r="Q431" s="3"/>
      <c r="R431" s="3"/>
    </row>
    <row r="432" spans="1:18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0"/>
      <c r="P432" s="3"/>
      <c r="Q432" s="3"/>
      <c r="R432" s="3"/>
    </row>
    <row r="433" spans="1:18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0"/>
      <c r="P433" s="3"/>
      <c r="Q433" s="3"/>
      <c r="R433" s="3"/>
    </row>
    <row r="434" spans="1:18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0"/>
      <c r="P434" s="3"/>
      <c r="Q434" s="3"/>
      <c r="R434" s="3"/>
    </row>
    <row r="435" spans="1:18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0"/>
      <c r="P435" s="3"/>
      <c r="Q435" s="3"/>
      <c r="R435" s="3"/>
    </row>
    <row r="436" spans="1:18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0"/>
      <c r="P436" s="3"/>
      <c r="Q436" s="3"/>
      <c r="R436" s="3"/>
    </row>
    <row r="437" spans="1:18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0"/>
      <c r="P437" s="3"/>
      <c r="Q437" s="3"/>
      <c r="R437" s="3"/>
    </row>
    <row r="438" spans="1:18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0"/>
      <c r="P438" s="3"/>
      <c r="Q438" s="3"/>
      <c r="R438" s="3"/>
    </row>
    <row r="439" spans="1:18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0"/>
      <c r="P439" s="3"/>
      <c r="Q439" s="3"/>
      <c r="R439" s="3"/>
    </row>
    <row r="440" spans="1:18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0"/>
      <c r="P440" s="3"/>
      <c r="Q440" s="3"/>
      <c r="R440" s="3"/>
    </row>
    <row r="441" spans="1:18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0"/>
      <c r="P441" s="3"/>
      <c r="Q441" s="3"/>
      <c r="R441" s="3"/>
    </row>
    <row r="442" spans="1:18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0"/>
      <c r="P442" s="3"/>
      <c r="Q442" s="3"/>
      <c r="R442" s="3"/>
    </row>
    <row r="443" spans="1:18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0"/>
      <c r="P443" s="3"/>
      <c r="Q443" s="3"/>
      <c r="R443" s="3"/>
    </row>
    <row r="444" spans="1:18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0"/>
      <c r="P444" s="3"/>
      <c r="Q444" s="3"/>
      <c r="R444" s="3"/>
    </row>
    <row r="445" spans="1:18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0"/>
      <c r="P445" s="3"/>
      <c r="Q445" s="3"/>
      <c r="R445" s="3"/>
    </row>
    <row r="446" spans="1:18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0"/>
      <c r="P446" s="3"/>
      <c r="Q446" s="3"/>
      <c r="R446" s="3"/>
    </row>
    <row r="447" spans="1:18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0"/>
      <c r="P447" s="3"/>
      <c r="Q447" s="3"/>
      <c r="R447" s="3"/>
    </row>
    <row r="448" spans="1:18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0"/>
      <c r="P448" s="3"/>
      <c r="Q448" s="3"/>
      <c r="R448" s="3"/>
    </row>
    <row r="449" spans="1:18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0"/>
      <c r="P449" s="3"/>
      <c r="Q449" s="3"/>
      <c r="R449" s="3"/>
    </row>
    <row r="450" spans="1:18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0"/>
      <c r="P450" s="3"/>
      <c r="Q450" s="3"/>
      <c r="R450" s="3"/>
    </row>
    <row r="451" spans="1:18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0"/>
      <c r="P451" s="3"/>
      <c r="Q451" s="3"/>
      <c r="R451" s="3"/>
    </row>
    <row r="452" spans="1:18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0"/>
      <c r="P452" s="3"/>
      <c r="Q452" s="3"/>
      <c r="R452" s="3"/>
    </row>
    <row r="453" spans="1:18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0"/>
      <c r="P453" s="3"/>
      <c r="Q453" s="3"/>
      <c r="R453" s="3"/>
    </row>
    <row r="454" spans="1:18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0"/>
      <c r="P454" s="3"/>
      <c r="Q454" s="3"/>
      <c r="R454" s="3"/>
    </row>
    <row r="455" spans="1:18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0"/>
      <c r="P455" s="3"/>
      <c r="Q455" s="3"/>
      <c r="R455" s="3"/>
    </row>
    <row r="456" spans="1:18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0"/>
      <c r="P456" s="3"/>
      <c r="Q456" s="3"/>
      <c r="R456" s="3"/>
    </row>
    <row r="457" spans="1:18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0"/>
      <c r="P457" s="3"/>
      <c r="Q457" s="3"/>
      <c r="R457" s="3"/>
    </row>
    <row r="458" spans="1:18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0"/>
      <c r="P458" s="3"/>
      <c r="Q458" s="3"/>
      <c r="R458" s="3"/>
    </row>
    <row r="459" spans="1:18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0"/>
      <c r="P459" s="3"/>
      <c r="Q459" s="3"/>
      <c r="R459" s="3"/>
    </row>
    <row r="460" spans="1:18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0"/>
      <c r="P460" s="3"/>
      <c r="Q460" s="3"/>
      <c r="R460" s="3"/>
    </row>
    <row r="461" spans="1:18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0"/>
      <c r="P461" s="3"/>
      <c r="Q461" s="3"/>
      <c r="R461" s="3"/>
    </row>
    <row r="462" spans="1:18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0"/>
      <c r="P462" s="3"/>
      <c r="Q462" s="3"/>
      <c r="R462" s="3"/>
    </row>
    <row r="463" spans="1:18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0"/>
      <c r="P463" s="3"/>
      <c r="Q463" s="3"/>
      <c r="R463" s="3"/>
    </row>
    <row r="464" spans="1:18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0"/>
      <c r="P464" s="3"/>
      <c r="Q464" s="3"/>
      <c r="R464" s="3"/>
    </row>
    <row r="465" spans="1:18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0"/>
      <c r="P465" s="3"/>
      <c r="Q465" s="3"/>
      <c r="R465" s="3"/>
    </row>
    <row r="466" spans="1:18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0"/>
      <c r="P466" s="3"/>
      <c r="Q466" s="3"/>
      <c r="R466" s="3"/>
    </row>
    <row r="467" spans="1:18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0"/>
      <c r="P467" s="3"/>
      <c r="Q467" s="3"/>
      <c r="R467" s="3"/>
    </row>
    <row r="468" spans="1:18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0"/>
      <c r="P468" s="3"/>
      <c r="Q468" s="3"/>
      <c r="R468" s="3"/>
    </row>
    <row r="469" spans="1:18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0"/>
      <c r="P469" s="3"/>
      <c r="Q469" s="3"/>
      <c r="R469" s="3"/>
    </row>
    <row r="470" spans="1:18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0"/>
      <c r="P470" s="3"/>
      <c r="Q470" s="3"/>
      <c r="R470" s="3"/>
    </row>
    <row r="471" spans="1:18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0"/>
      <c r="P471" s="3"/>
      <c r="Q471" s="3"/>
      <c r="R471" s="3"/>
    </row>
    <row r="472" spans="1:18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0"/>
      <c r="P472" s="3"/>
      <c r="Q472" s="3"/>
      <c r="R472" s="3"/>
    </row>
    <row r="473" spans="1:18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0"/>
      <c r="P473" s="3"/>
      <c r="Q473" s="3"/>
      <c r="R473" s="3"/>
    </row>
    <row r="474" spans="1:18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0"/>
      <c r="P474" s="3"/>
      <c r="Q474" s="3"/>
      <c r="R474" s="3"/>
    </row>
    <row r="475" spans="1:18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0"/>
      <c r="P475" s="3"/>
      <c r="Q475" s="3"/>
      <c r="R475" s="3"/>
    </row>
    <row r="476" spans="1:18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0"/>
      <c r="P476" s="3"/>
      <c r="Q476" s="3"/>
      <c r="R476" s="3"/>
    </row>
    <row r="477" spans="1:18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0"/>
      <c r="P477" s="3"/>
      <c r="Q477" s="3"/>
      <c r="R477" s="3"/>
    </row>
    <row r="478" spans="1:18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0"/>
      <c r="P478" s="3"/>
      <c r="Q478" s="3"/>
      <c r="R478" s="3"/>
    </row>
    <row r="479" spans="1:18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0"/>
      <c r="P479" s="3"/>
      <c r="Q479" s="3"/>
      <c r="R479" s="3"/>
    </row>
    <row r="480" spans="1:18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0"/>
      <c r="P480" s="3"/>
      <c r="Q480" s="3"/>
      <c r="R480" s="3"/>
    </row>
    <row r="481" spans="1:18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0"/>
      <c r="P481" s="3"/>
      <c r="Q481" s="3"/>
      <c r="R481" s="3"/>
    </row>
    <row r="482" spans="1:18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0"/>
      <c r="P482" s="3"/>
      <c r="Q482" s="3"/>
      <c r="R482" s="3"/>
    </row>
    <row r="483" spans="1:18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0"/>
      <c r="P483" s="3"/>
      <c r="Q483" s="3"/>
      <c r="R483" s="3"/>
    </row>
    <row r="484" spans="1:18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0"/>
      <c r="P484" s="3"/>
      <c r="Q484" s="3"/>
      <c r="R484" s="3"/>
    </row>
    <row r="485" spans="1:18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0"/>
      <c r="P485" s="3"/>
      <c r="Q485" s="3"/>
      <c r="R485" s="3"/>
    </row>
    <row r="486" spans="1:18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0"/>
      <c r="P486" s="3"/>
      <c r="Q486" s="3"/>
      <c r="R486" s="3"/>
    </row>
    <row r="487" spans="1:18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0"/>
      <c r="P487" s="3"/>
      <c r="Q487" s="3"/>
      <c r="R487" s="3"/>
    </row>
    <row r="488" spans="1:18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0"/>
      <c r="P488" s="3"/>
      <c r="Q488" s="3"/>
      <c r="R488" s="3"/>
    </row>
    <row r="489" spans="1:18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0"/>
      <c r="P489" s="3"/>
      <c r="Q489" s="3"/>
      <c r="R489" s="3"/>
    </row>
    <row r="490" spans="1:18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0"/>
      <c r="P490" s="3"/>
      <c r="Q490" s="3"/>
      <c r="R490" s="3"/>
    </row>
    <row r="491" spans="1:18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0"/>
      <c r="P491" s="3"/>
      <c r="Q491" s="3"/>
      <c r="R491" s="3"/>
    </row>
    <row r="492" spans="1:18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0"/>
      <c r="P492" s="3"/>
      <c r="Q492" s="3"/>
      <c r="R492" s="3"/>
    </row>
    <row r="493" spans="1:18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0"/>
      <c r="P493" s="3"/>
      <c r="Q493" s="3"/>
      <c r="R493" s="3"/>
    </row>
    <row r="494" spans="1:18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0"/>
      <c r="P494" s="3"/>
      <c r="Q494" s="3"/>
      <c r="R494" s="3"/>
    </row>
    <row r="495" spans="1:18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0"/>
      <c r="P495" s="3"/>
      <c r="Q495" s="3"/>
      <c r="R495" s="3"/>
    </row>
    <row r="496" spans="1:18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0"/>
      <c r="P496" s="3"/>
      <c r="Q496" s="3"/>
      <c r="R496" s="3"/>
    </row>
    <row r="497" spans="1:18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0"/>
      <c r="P497" s="3"/>
      <c r="Q497" s="3"/>
      <c r="R497" s="3"/>
    </row>
    <row r="498" spans="1:18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0"/>
      <c r="P498" s="3"/>
      <c r="Q498" s="3"/>
      <c r="R498" s="3"/>
    </row>
    <row r="499" spans="1:18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0"/>
      <c r="P499" s="3"/>
      <c r="Q499" s="3"/>
      <c r="R499" s="3"/>
    </row>
    <row r="500" spans="1:18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0"/>
      <c r="P500" s="3"/>
      <c r="Q500" s="3"/>
      <c r="R500" s="3"/>
    </row>
    <row r="501" spans="1:18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0"/>
      <c r="P501" s="3"/>
      <c r="Q501" s="3"/>
      <c r="R501" s="3"/>
    </row>
    <row r="502" spans="1:18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0"/>
      <c r="P502" s="3"/>
      <c r="Q502" s="3"/>
      <c r="R502" s="3"/>
    </row>
    <row r="503" spans="1:18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0"/>
      <c r="P503" s="3"/>
      <c r="Q503" s="3"/>
      <c r="R503" s="3"/>
    </row>
    <row r="504" spans="1:18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0"/>
      <c r="P504" s="3"/>
      <c r="Q504" s="3"/>
      <c r="R504" s="3"/>
    </row>
    <row r="505" spans="1:18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0"/>
      <c r="P505" s="3"/>
      <c r="Q505" s="3"/>
      <c r="R505" s="3"/>
    </row>
    <row r="506" spans="1:18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0"/>
      <c r="P506" s="3"/>
      <c r="Q506" s="3"/>
      <c r="R506" s="3"/>
    </row>
    <row r="507" spans="1:18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0"/>
      <c r="P507" s="3"/>
      <c r="Q507" s="3"/>
      <c r="R507" s="3"/>
    </row>
    <row r="508" spans="1:18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0"/>
      <c r="P508" s="3"/>
      <c r="Q508" s="3"/>
      <c r="R508" s="3"/>
    </row>
    <row r="509" spans="1:18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0"/>
      <c r="P509" s="3"/>
      <c r="Q509" s="3"/>
      <c r="R509" s="3"/>
    </row>
    <row r="510" spans="1:18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0"/>
      <c r="P510" s="3"/>
      <c r="Q510" s="3"/>
      <c r="R510" s="3"/>
    </row>
    <row r="511" spans="1:18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0"/>
      <c r="P511" s="3"/>
      <c r="Q511" s="3"/>
      <c r="R511" s="3"/>
    </row>
    <row r="512" spans="1:18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0"/>
      <c r="P512" s="3"/>
      <c r="Q512" s="3"/>
      <c r="R512" s="3"/>
    </row>
    <row r="513" spans="1:18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0"/>
      <c r="P513" s="3"/>
      <c r="Q513" s="3"/>
      <c r="R513" s="3"/>
    </row>
    <row r="514" spans="1:18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0"/>
      <c r="P514" s="3"/>
      <c r="Q514" s="3"/>
      <c r="R514" s="3"/>
    </row>
    <row r="515" spans="1:18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0"/>
      <c r="P515" s="3"/>
      <c r="Q515" s="3"/>
      <c r="R515" s="3"/>
    </row>
    <row r="516" spans="1:18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0"/>
      <c r="P516" s="3"/>
      <c r="Q516" s="3"/>
      <c r="R516" s="3"/>
    </row>
    <row r="517" spans="1:18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0"/>
      <c r="P517" s="3"/>
      <c r="Q517" s="3"/>
      <c r="R517" s="3"/>
    </row>
    <row r="518" spans="1:18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0"/>
      <c r="P518" s="3"/>
      <c r="Q518" s="3"/>
      <c r="R518" s="3"/>
    </row>
    <row r="519" spans="1:18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0"/>
      <c r="P519" s="3"/>
      <c r="Q519" s="3"/>
      <c r="R519" s="3"/>
    </row>
    <row r="520" spans="1:18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0"/>
      <c r="P520" s="3"/>
      <c r="Q520" s="3"/>
      <c r="R520" s="3"/>
    </row>
    <row r="521" spans="1:18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0"/>
      <c r="P521" s="3"/>
      <c r="Q521" s="3"/>
      <c r="R521" s="3"/>
    </row>
    <row r="522" spans="1:18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0"/>
      <c r="P522" s="3"/>
      <c r="Q522" s="3"/>
      <c r="R522" s="3"/>
    </row>
    <row r="523" spans="1:18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0"/>
      <c r="P523" s="3"/>
      <c r="Q523" s="3"/>
      <c r="R523" s="3"/>
    </row>
    <row r="524" spans="1:18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0"/>
      <c r="P524" s="3"/>
      <c r="Q524" s="3"/>
      <c r="R524" s="3"/>
    </row>
    <row r="525" spans="1:18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0"/>
      <c r="P525" s="3"/>
      <c r="Q525" s="3"/>
      <c r="R525" s="3"/>
    </row>
    <row r="526" spans="1:18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0"/>
      <c r="P526" s="3"/>
      <c r="Q526" s="3"/>
      <c r="R526" s="3"/>
    </row>
    <row r="527" spans="1:18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0"/>
      <c r="P527" s="3"/>
      <c r="Q527" s="3"/>
      <c r="R527" s="3"/>
    </row>
    <row r="528" spans="1:18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0"/>
      <c r="P528" s="3"/>
      <c r="Q528" s="3"/>
      <c r="R528" s="3"/>
    </row>
    <row r="529" spans="1:18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0"/>
      <c r="P529" s="3"/>
      <c r="Q529" s="3"/>
      <c r="R529" s="3"/>
    </row>
    <row r="530" spans="1:18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0"/>
      <c r="P530" s="3"/>
      <c r="Q530" s="3"/>
      <c r="R530" s="3"/>
    </row>
    <row r="531" spans="1:18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0"/>
      <c r="P531" s="3"/>
      <c r="Q531" s="3"/>
      <c r="R531" s="3"/>
    </row>
    <row r="532" spans="1:18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0"/>
      <c r="P532" s="3"/>
      <c r="Q532" s="3"/>
      <c r="R532" s="3"/>
    </row>
    <row r="533" spans="1:18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0"/>
      <c r="P533" s="3"/>
      <c r="Q533" s="3"/>
      <c r="R533" s="3"/>
    </row>
    <row r="534" spans="1:18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0"/>
      <c r="P534" s="3"/>
      <c r="Q534" s="3"/>
      <c r="R534" s="3"/>
    </row>
    <row r="535" spans="1:18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0"/>
      <c r="P535" s="3"/>
      <c r="Q535" s="3"/>
      <c r="R535" s="3"/>
    </row>
    <row r="536" spans="1:18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0"/>
      <c r="P536" s="3"/>
      <c r="Q536" s="3"/>
      <c r="R536" s="3"/>
    </row>
    <row r="537" spans="1:18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0"/>
      <c r="P537" s="3"/>
      <c r="Q537" s="3"/>
      <c r="R537" s="3"/>
    </row>
    <row r="538" spans="1:18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0"/>
      <c r="P538" s="3"/>
      <c r="Q538" s="3"/>
      <c r="R538" s="3"/>
    </row>
    <row r="539" spans="1:18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0"/>
      <c r="P539" s="3"/>
      <c r="Q539" s="3"/>
      <c r="R539" s="3"/>
    </row>
    <row r="540" spans="1:18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0"/>
      <c r="P540" s="3"/>
      <c r="Q540" s="3"/>
      <c r="R540" s="3"/>
    </row>
    <row r="541" spans="1:18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0"/>
      <c r="P541" s="3"/>
      <c r="Q541" s="3"/>
      <c r="R541" s="3"/>
    </row>
    <row r="542" spans="1:18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0"/>
      <c r="P542" s="3"/>
      <c r="Q542" s="3"/>
      <c r="R542" s="3"/>
    </row>
    <row r="543" spans="1:18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0"/>
      <c r="P543" s="3"/>
      <c r="Q543" s="3"/>
      <c r="R543" s="3"/>
    </row>
    <row r="544" spans="1:18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0"/>
      <c r="P544" s="3"/>
      <c r="Q544" s="3"/>
      <c r="R544" s="3"/>
    </row>
    <row r="545" spans="1:18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0"/>
      <c r="P545" s="3"/>
      <c r="Q545" s="3"/>
      <c r="R545" s="3"/>
    </row>
    <row r="546" spans="1:18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0"/>
      <c r="P546" s="3"/>
      <c r="Q546" s="3"/>
      <c r="R546" s="3"/>
    </row>
    <row r="547" spans="1:18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0"/>
      <c r="P547" s="3"/>
      <c r="Q547" s="3"/>
      <c r="R547" s="3"/>
    </row>
    <row r="548" spans="1:18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0"/>
      <c r="P548" s="3"/>
      <c r="Q548" s="3"/>
      <c r="R548" s="3"/>
    </row>
    <row r="549" spans="1:18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0"/>
      <c r="P549" s="3"/>
      <c r="Q549" s="3"/>
      <c r="R549" s="3"/>
    </row>
    <row r="550" spans="1:18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0"/>
      <c r="P550" s="3"/>
      <c r="Q550" s="3"/>
      <c r="R550" s="3"/>
    </row>
    <row r="551" spans="1:18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0"/>
      <c r="P551" s="3"/>
      <c r="Q551" s="3"/>
      <c r="R551" s="3"/>
    </row>
    <row r="552" spans="1:18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0"/>
      <c r="P552" s="3"/>
      <c r="Q552" s="3"/>
      <c r="R552" s="3"/>
    </row>
    <row r="553" spans="1:18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0"/>
      <c r="P553" s="3"/>
      <c r="Q553" s="3"/>
      <c r="R553" s="3"/>
    </row>
    <row r="554" spans="1:18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0"/>
      <c r="P554" s="3"/>
      <c r="Q554" s="3"/>
      <c r="R554" s="3"/>
    </row>
    <row r="555" spans="1:18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0"/>
      <c r="P555" s="3"/>
      <c r="Q555" s="3"/>
      <c r="R555" s="3"/>
    </row>
    <row r="556" spans="1:18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0"/>
      <c r="P556" s="3"/>
      <c r="Q556" s="3"/>
      <c r="R556" s="3"/>
    </row>
    <row r="557" spans="1:18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0"/>
      <c r="P557" s="3"/>
      <c r="Q557" s="3"/>
      <c r="R557" s="3"/>
    </row>
    <row r="558" spans="1:18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0"/>
      <c r="P558" s="3"/>
      <c r="Q558" s="3"/>
      <c r="R558" s="3"/>
    </row>
    <row r="559" spans="1:18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0"/>
      <c r="P559" s="3"/>
      <c r="Q559" s="3"/>
      <c r="R559" s="3"/>
    </row>
    <row r="560" spans="1:18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0"/>
      <c r="P560" s="3"/>
      <c r="Q560" s="3"/>
      <c r="R560" s="3"/>
    </row>
    <row r="561" spans="1:18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0"/>
      <c r="P561" s="3"/>
      <c r="Q561" s="3"/>
      <c r="R561" s="3"/>
    </row>
    <row r="562" spans="1:18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0"/>
      <c r="P562" s="3"/>
      <c r="Q562" s="3"/>
      <c r="R562" s="3"/>
    </row>
    <row r="563" spans="1:18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0"/>
      <c r="P563" s="3"/>
      <c r="Q563" s="3"/>
      <c r="R563" s="3"/>
    </row>
    <row r="564" spans="1:18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0"/>
      <c r="P564" s="3"/>
      <c r="Q564" s="3"/>
      <c r="R564" s="3"/>
    </row>
    <row r="565" spans="1:18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0"/>
      <c r="P565" s="3"/>
      <c r="Q565" s="3"/>
      <c r="R565" s="3"/>
    </row>
    <row r="566" spans="1:18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0"/>
      <c r="P566" s="3"/>
      <c r="Q566" s="3"/>
      <c r="R566" s="3"/>
    </row>
    <row r="567" spans="1:18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0"/>
      <c r="P567" s="3"/>
      <c r="Q567" s="3"/>
      <c r="R567" s="3"/>
    </row>
    <row r="568" spans="1:18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0"/>
      <c r="P568" s="3"/>
      <c r="Q568" s="3"/>
      <c r="R568" s="3"/>
    </row>
    <row r="569" spans="1:18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0"/>
      <c r="P569" s="3"/>
      <c r="Q569" s="3"/>
      <c r="R569" s="3"/>
    </row>
    <row r="570" spans="1:18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0"/>
      <c r="P570" s="3"/>
      <c r="Q570" s="3"/>
      <c r="R570" s="3"/>
    </row>
    <row r="571" spans="1:18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0"/>
      <c r="P571" s="3"/>
      <c r="Q571" s="3"/>
      <c r="R571" s="3"/>
    </row>
    <row r="572" spans="1:18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0"/>
      <c r="P572" s="3"/>
      <c r="Q572" s="3"/>
      <c r="R572" s="3"/>
    </row>
    <row r="573" spans="1:18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0"/>
      <c r="P573" s="3"/>
      <c r="Q573" s="3"/>
      <c r="R573" s="3"/>
    </row>
    <row r="574" spans="1:18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0"/>
      <c r="P574" s="3"/>
      <c r="Q574" s="3"/>
      <c r="R574" s="3"/>
    </row>
    <row r="575" spans="1:18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0"/>
      <c r="P575" s="3"/>
      <c r="Q575" s="3"/>
      <c r="R575" s="3"/>
    </row>
    <row r="576" spans="1:18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0"/>
      <c r="P576" s="3"/>
      <c r="Q576" s="3"/>
      <c r="R576" s="3"/>
    </row>
    <row r="577" spans="1:18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0"/>
      <c r="P577" s="3"/>
      <c r="Q577" s="3"/>
      <c r="R577" s="3"/>
    </row>
    <row r="578" spans="1:18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0"/>
      <c r="P578" s="3"/>
      <c r="Q578" s="3"/>
      <c r="R578" s="3"/>
    </row>
    <row r="579" spans="1:18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0"/>
      <c r="P579" s="3"/>
      <c r="Q579" s="3"/>
      <c r="R579" s="3"/>
    </row>
    <row r="580" spans="1:18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0"/>
      <c r="P580" s="3"/>
      <c r="Q580" s="3"/>
      <c r="R580" s="3"/>
    </row>
    <row r="581" spans="1:18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0"/>
      <c r="P581" s="3"/>
      <c r="Q581" s="3"/>
      <c r="R581" s="3"/>
    </row>
    <row r="582" spans="1:18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0"/>
      <c r="P582" s="3"/>
      <c r="Q582" s="3"/>
      <c r="R582" s="3"/>
    </row>
    <row r="583" spans="1:18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0"/>
      <c r="P583" s="3"/>
      <c r="Q583" s="3"/>
      <c r="R583" s="3"/>
    </row>
    <row r="584" spans="1:18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0"/>
      <c r="P584" s="3"/>
      <c r="Q584" s="3"/>
      <c r="R584" s="3"/>
    </row>
    <row r="585" spans="1:18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0"/>
      <c r="P585" s="3"/>
      <c r="Q585" s="3"/>
      <c r="R585" s="3"/>
    </row>
    <row r="586" spans="1:18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0"/>
      <c r="P586" s="3"/>
      <c r="Q586" s="3"/>
      <c r="R586" s="3"/>
    </row>
    <row r="587" spans="1:18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0"/>
      <c r="P587" s="3"/>
      <c r="Q587" s="3"/>
      <c r="R587" s="3"/>
    </row>
    <row r="588" spans="1:18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0"/>
      <c r="P588" s="3"/>
      <c r="Q588" s="3"/>
      <c r="R588" s="3"/>
    </row>
    <row r="589" spans="1:18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0"/>
      <c r="P589" s="3"/>
      <c r="Q589" s="3"/>
      <c r="R589" s="3"/>
    </row>
    <row r="590" spans="1:18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0"/>
      <c r="P590" s="3"/>
      <c r="Q590" s="3"/>
      <c r="R590" s="3"/>
    </row>
    <row r="591" spans="1:18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0"/>
      <c r="P591" s="3"/>
      <c r="Q591" s="3"/>
      <c r="R591" s="3"/>
    </row>
    <row r="592" spans="1:18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0"/>
      <c r="P592" s="3"/>
      <c r="Q592" s="3"/>
      <c r="R592" s="3"/>
    </row>
    <row r="593" spans="1:18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0"/>
      <c r="P593" s="3"/>
      <c r="Q593" s="3"/>
      <c r="R593" s="3"/>
    </row>
    <row r="594" spans="1:18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0"/>
      <c r="P594" s="3"/>
      <c r="Q594" s="3"/>
      <c r="R594" s="3"/>
    </row>
    <row r="595" spans="1:18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0"/>
      <c r="P595" s="3"/>
      <c r="Q595" s="3"/>
      <c r="R595" s="3"/>
    </row>
    <row r="596" spans="1:18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0"/>
      <c r="P596" s="3"/>
      <c r="Q596" s="3"/>
      <c r="R596" s="3"/>
    </row>
    <row r="597" spans="1:18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0"/>
      <c r="P597" s="3"/>
      <c r="Q597" s="3"/>
      <c r="R597" s="3"/>
    </row>
    <row r="598" spans="1:18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0"/>
      <c r="P598" s="3"/>
      <c r="Q598" s="3"/>
      <c r="R598" s="3"/>
    </row>
    <row r="599" spans="1:18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0"/>
      <c r="P599" s="3"/>
      <c r="Q599" s="3"/>
      <c r="R599" s="3"/>
    </row>
    <row r="600" spans="1:18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0"/>
      <c r="P600" s="3"/>
      <c r="Q600" s="3"/>
      <c r="R600" s="3"/>
    </row>
    <row r="601" spans="1:18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0"/>
      <c r="P601" s="3"/>
      <c r="Q601" s="3"/>
      <c r="R601" s="3"/>
    </row>
    <row r="602" spans="1:18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0"/>
      <c r="P602" s="3"/>
      <c r="Q602" s="3"/>
      <c r="R602" s="3"/>
    </row>
    <row r="603" spans="1:18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0"/>
      <c r="P603" s="3"/>
      <c r="Q603" s="3"/>
      <c r="R603" s="3"/>
    </row>
    <row r="604" spans="1:18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0"/>
      <c r="P604" s="3"/>
      <c r="Q604" s="3"/>
      <c r="R604" s="3"/>
    </row>
    <row r="605" spans="1:18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0"/>
      <c r="P605" s="3"/>
      <c r="Q605" s="3"/>
      <c r="R605" s="3"/>
    </row>
    <row r="606" spans="1:18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0"/>
      <c r="P606" s="3"/>
      <c r="Q606" s="3"/>
      <c r="R606" s="3"/>
    </row>
    <row r="607" spans="1:18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0"/>
      <c r="P607" s="3"/>
      <c r="Q607" s="3"/>
      <c r="R607" s="3"/>
    </row>
    <row r="608" spans="1:18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0"/>
      <c r="P608" s="3"/>
      <c r="Q608" s="3"/>
      <c r="R608" s="3"/>
    </row>
    <row r="609" spans="1:18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0"/>
      <c r="P609" s="3"/>
      <c r="Q609" s="3"/>
      <c r="R609" s="3"/>
    </row>
    <row r="610" spans="1:18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0"/>
      <c r="P610" s="3"/>
      <c r="Q610" s="3"/>
      <c r="R610" s="3"/>
    </row>
    <row r="611" spans="1:18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0"/>
      <c r="P611" s="3"/>
      <c r="Q611" s="3"/>
      <c r="R611" s="3"/>
    </row>
    <row r="612" spans="1:18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0"/>
      <c r="P612" s="3"/>
      <c r="Q612" s="3"/>
      <c r="R612" s="3"/>
    </row>
    <row r="613" spans="1:18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0"/>
      <c r="P613" s="3"/>
      <c r="Q613" s="3"/>
      <c r="R613" s="3"/>
    </row>
    <row r="614" spans="1:18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0"/>
      <c r="P614" s="3"/>
      <c r="Q614" s="3"/>
      <c r="R614" s="3"/>
    </row>
    <row r="615" spans="1:18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0"/>
      <c r="P615" s="3"/>
      <c r="Q615" s="3"/>
      <c r="R615" s="3"/>
    </row>
    <row r="616" spans="1:18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0"/>
      <c r="P616" s="3"/>
      <c r="Q616" s="3"/>
      <c r="R616" s="3"/>
    </row>
    <row r="617" spans="1:18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0"/>
      <c r="P617" s="3"/>
      <c r="Q617" s="3"/>
      <c r="R617" s="3"/>
    </row>
    <row r="618" spans="1:18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0"/>
      <c r="P618" s="3"/>
      <c r="Q618" s="3"/>
      <c r="R618" s="3"/>
    </row>
    <row r="619" spans="1:18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0"/>
      <c r="P619" s="3"/>
      <c r="Q619" s="3"/>
      <c r="R619" s="3"/>
    </row>
    <row r="620" spans="1:18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0"/>
      <c r="P620" s="3"/>
      <c r="Q620" s="3"/>
      <c r="R620" s="3"/>
    </row>
    <row r="621" spans="1:18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0"/>
      <c r="P621" s="3"/>
      <c r="Q621" s="3"/>
      <c r="R621" s="3"/>
    </row>
    <row r="622" spans="1:18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0"/>
      <c r="P622" s="3"/>
      <c r="Q622" s="3"/>
      <c r="R622" s="3"/>
    </row>
    <row r="623" spans="1:18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0"/>
      <c r="P623" s="3"/>
      <c r="Q623" s="3"/>
      <c r="R623" s="3"/>
    </row>
    <row r="624" spans="1:18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0"/>
      <c r="P624" s="3"/>
      <c r="Q624" s="3"/>
      <c r="R624" s="3"/>
    </row>
    <row r="625" spans="1:18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0"/>
      <c r="P625" s="3"/>
      <c r="Q625" s="3"/>
      <c r="R625" s="3"/>
    </row>
    <row r="626" spans="1:18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0"/>
      <c r="P626" s="3"/>
      <c r="Q626" s="3"/>
      <c r="R626" s="3"/>
    </row>
    <row r="627" spans="1:18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0"/>
      <c r="P627" s="3"/>
      <c r="Q627" s="3"/>
      <c r="R627" s="3"/>
    </row>
    <row r="628" spans="1:18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0"/>
      <c r="P628" s="3"/>
      <c r="Q628" s="3"/>
      <c r="R628" s="3"/>
    </row>
    <row r="629" spans="1:18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0"/>
      <c r="P629" s="3"/>
      <c r="Q629" s="3"/>
      <c r="R629" s="3"/>
    </row>
    <row r="630" spans="1:18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0"/>
      <c r="P630" s="3"/>
      <c r="Q630" s="3"/>
      <c r="R630" s="3"/>
    </row>
    <row r="631" spans="1:18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0"/>
      <c r="P631" s="3"/>
      <c r="Q631" s="3"/>
      <c r="R631" s="3"/>
    </row>
    <row r="632" spans="1:18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0"/>
      <c r="P632" s="3"/>
      <c r="Q632" s="3"/>
      <c r="R632" s="3"/>
    </row>
    <row r="633" spans="1:18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0"/>
      <c r="P633" s="3"/>
      <c r="Q633" s="3"/>
      <c r="R633" s="3"/>
    </row>
    <row r="634" spans="1:18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0"/>
      <c r="P634" s="3"/>
      <c r="Q634" s="3"/>
      <c r="R634" s="3"/>
    </row>
    <row r="635" spans="1:18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0"/>
      <c r="P635" s="3"/>
      <c r="Q635" s="3"/>
      <c r="R635" s="3"/>
    </row>
    <row r="636" spans="1:18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0"/>
      <c r="P636" s="3"/>
      <c r="Q636" s="3"/>
      <c r="R636" s="3"/>
    </row>
    <row r="637" spans="1:18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0"/>
      <c r="P637" s="3"/>
      <c r="Q637" s="3"/>
      <c r="R637" s="3"/>
    </row>
    <row r="638" spans="1:18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0"/>
      <c r="P638" s="3"/>
      <c r="Q638" s="3"/>
      <c r="R638" s="3"/>
    </row>
    <row r="639" spans="1:18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0"/>
      <c r="P639" s="3"/>
      <c r="Q639" s="3"/>
      <c r="R639" s="3"/>
    </row>
    <row r="640" spans="1:18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0"/>
      <c r="P640" s="3"/>
      <c r="Q640" s="3"/>
      <c r="R640" s="3"/>
    </row>
    <row r="641" spans="1:18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0"/>
      <c r="P641" s="3"/>
      <c r="Q641" s="3"/>
      <c r="R641" s="3"/>
    </row>
    <row r="642" spans="1:18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0"/>
      <c r="P642" s="3"/>
      <c r="Q642" s="3"/>
      <c r="R642" s="3"/>
    </row>
    <row r="643" spans="1:18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0"/>
      <c r="P643" s="3"/>
      <c r="Q643" s="3"/>
      <c r="R643" s="3"/>
    </row>
    <row r="644" spans="1:18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0"/>
      <c r="P644" s="3"/>
      <c r="Q644" s="3"/>
      <c r="R644" s="3"/>
    </row>
    <row r="645" spans="1:18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0"/>
      <c r="P645" s="3"/>
      <c r="Q645" s="3"/>
      <c r="R645" s="3"/>
    </row>
    <row r="646" spans="1:18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0"/>
      <c r="P646" s="3"/>
      <c r="Q646" s="3"/>
      <c r="R646" s="3"/>
    </row>
    <row r="647" spans="1:18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0"/>
      <c r="P647" s="3"/>
      <c r="Q647" s="3"/>
      <c r="R647" s="3"/>
    </row>
    <row r="648" spans="1:18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0"/>
      <c r="P648" s="3"/>
      <c r="Q648" s="3"/>
      <c r="R648" s="3"/>
    </row>
    <row r="649" spans="1:18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0"/>
      <c r="P649" s="3"/>
      <c r="Q649" s="3"/>
      <c r="R649" s="3"/>
    </row>
    <row r="650" spans="1:18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0"/>
      <c r="P650" s="3"/>
      <c r="Q650" s="3"/>
      <c r="R650" s="3"/>
    </row>
    <row r="651" spans="1:18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0"/>
      <c r="P651" s="3"/>
      <c r="Q651" s="3"/>
      <c r="R651" s="3"/>
    </row>
    <row r="652" spans="1:18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0"/>
      <c r="P652" s="3"/>
      <c r="Q652" s="3"/>
      <c r="R652" s="3"/>
    </row>
    <row r="653" spans="1:18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0"/>
      <c r="P653" s="3"/>
      <c r="Q653" s="3"/>
      <c r="R653" s="3"/>
    </row>
    <row r="654" spans="1:18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0"/>
      <c r="P654" s="3"/>
      <c r="Q654" s="3"/>
      <c r="R654" s="3"/>
    </row>
    <row r="655" spans="1:18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0"/>
      <c r="P655" s="3"/>
      <c r="Q655" s="3"/>
      <c r="R655" s="3"/>
    </row>
    <row r="656" spans="1:18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0"/>
      <c r="P656" s="3"/>
      <c r="Q656" s="3"/>
      <c r="R656" s="3"/>
    </row>
    <row r="657" spans="1:18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0"/>
      <c r="P657" s="3"/>
      <c r="Q657" s="3"/>
      <c r="R657" s="3"/>
    </row>
    <row r="658" spans="1:18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0"/>
      <c r="P658" s="3"/>
      <c r="Q658" s="3"/>
      <c r="R658" s="3"/>
    </row>
    <row r="659" spans="1:18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0"/>
      <c r="P659" s="3"/>
      <c r="Q659" s="3"/>
      <c r="R659" s="3"/>
    </row>
    <row r="660" spans="1:18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0"/>
      <c r="P660" s="3"/>
      <c r="Q660" s="3"/>
      <c r="R660" s="3"/>
    </row>
    <row r="661" spans="1:18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0"/>
      <c r="P661" s="3"/>
      <c r="Q661" s="3"/>
      <c r="R661" s="3"/>
    </row>
    <row r="662" spans="1:18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0"/>
      <c r="P662" s="3"/>
      <c r="Q662" s="3"/>
      <c r="R662" s="3"/>
    </row>
    <row r="663" spans="1:18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0"/>
      <c r="P663" s="3"/>
      <c r="Q663" s="3"/>
      <c r="R663" s="3"/>
    </row>
    <row r="664" spans="1:18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0"/>
      <c r="P664" s="3"/>
      <c r="Q664" s="3"/>
      <c r="R664" s="3"/>
    </row>
    <row r="665" spans="1:18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0"/>
      <c r="P665" s="3"/>
      <c r="Q665" s="3"/>
      <c r="R665" s="3"/>
    </row>
    <row r="666" spans="1:18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0"/>
      <c r="P666" s="3"/>
      <c r="Q666" s="3"/>
      <c r="R666" s="3"/>
    </row>
    <row r="667" spans="1:18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0"/>
      <c r="P667" s="3"/>
      <c r="Q667" s="3"/>
      <c r="R667" s="3"/>
    </row>
    <row r="668" spans="1:18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0"/>
      <c r="P668" s="3"/>
      <c r="Q668" s="3"/>
      <c r="R668" s="3"/>
    </row>
    <row r="669" spans="1:18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0"/>
      <c r="P669" s="3"/>
      <c r="Q669" s="3"/>
      <c r="R669" s="3"/>
    </row>
    <row r="670" spans="1:18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0"/>
      <c r="P670" s="3"/>
      <c r="Q670" s="3"/>
      <c r="R670" s="3"/>
    </row>
    <row r="671" spans="1:18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0"/>
      <c r="P671" s="3"/>
      <c r="Q671" s="3"/>
      <c r="R671" s="3"/>
    </row>
    <row r="672" spans="1:18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0"/>
      <c r="P672" s="3"/>
      <c r="Q672" s="3"/>
      <c r="R672" s="3"/>
    </row>
    <row r="673" spans="1:18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0"/>
      <c r="P673" s="3"/>
      <c r="Q673" s="3"/>
      <c r="R673" s="3"/>
    </row>
    <row r="674" spans="1:18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0"/>
      <c r="P674" s="3"/>
      <c r="Q674" s="3"/>
      <c r="R674" s="3"/>
    </row>
    <row r="675" spans="1:18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0"/>
      <c r="P675" s="3"/>
      <c r="Q675" s="3"/>
      <c r="R675" s="3"/>
    </row>
    <row r="676" spans="1:18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0"/>
      <c r="P676" s="3"/>
      <c r="Q676" s="3"/>
      <c r="R676" s="3"/>
    </row>
    <row r="677" spans="1:18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0"/>
      <c r="P677" s="3"/>
      <c r="Q677" s="3"/>
      <c r="R677" s="3"/>
    </row>
    <row r="678" spans="1:18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0"/>
      <c r="P678" s="3"/>
      <c r="Q678" s="3"/>
      <c r="R678" s="3"/>
    </row>
    <row r="679" spans="1:18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0"/>
      <c r="P679" s="3"/>
      <c r="Q679" s="3"/>
      <c r="R679" s="3"/>
    </row>
    <row r="680" spans="1:18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0"/>
      <c r="P680" s="3"/>
      <c r="Q680" s="3"/>
      <c r="R680" s="3"/>
    </row>
    <row r="681" spans="1:18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0"/>
      <c r="P681" s="3"/>
      <c r="Q681" s="3"/>
      <c r="R681" s="3"/>
    </row>
    <row r="682" spans="1:18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0"/>
      <c r="P682" s="3"/>
      <c r="Q682" s="3"/>
      <c r="R682" s="3"/>
    </row>
    <row r="683" spans="1:18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0"/>
      <c r="P683" s="3"/>
      <c r="Q683" s="3"/>
      <c r="R683" s="3"/>
    </row>
    <row r="684" spans="1:18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0"/>
      <c r="P684" s="3"/>
      <c r="Q684" s="3"/>
      <c r="R684" s="3"/>
    </row>
    <row r="685" spans="1:18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0"/>
      <c r="P685" s="3"/>
      <c r="Q685" s="3"/>
      <c r="R685" s="3"/>
    </row>
    <row r="686" spans="1:18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0"/>
      <c r="P686" s="3"/>
      <c r="Q686" s="3"/>
      <c r="R686" s="3"/>
    </row>
    <row r="687" spans="1:18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0"/>
      <c r="P687" s="3"/>
      <c r="Q687" s="3"/>
      <c r="R687" s="3"/>
    </row>
    <row r="688" spans="1:18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0"/>
      <c r="P688" s="3"/>
      <c r="Q688" s="3"/>
      <c r="R688" s="3"/>
    </row>
    <row r="689" spans="1:18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0"/>
      <c r="P689" s="3"/>
      <c r="Q689" s="3"/>
      <c r="R689" s="3"/>
    </row>
    <row r="690" spans="1:18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0"/>
      <c r="P690" s="3"/>
      <c r="Q690" s="3"/>
      <c r="R690" s="3"/>
    </row>
    <row r="691" spans="1:18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0"/>
      <c r="P691" s="3"/>
      <c r="Q691" s="3"/>
      <c r="R691" s="3"/>
    </row>
    <row r="692" spans="1:18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0"/>
      <c r="P692" s="3"/>
      <c r="Q692" s="3"/>
      <c r="R692" s="3"/>
    </row>
    <row r="693" spans="1:18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0"/>
      <c r="P693" s="3"/>
      <c r="Q693" s="3"/>
      <c r="R693" s="3"/>
    </row>
    <row r="694" spans="1:18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0"/>
      <c r="P694" s="3"/>
      <c r="Q694" s="3"/>
      <c r="R694" s="3"/>
    </row>
    <row r="695" spans="1:18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0"/>
      <c r="P695" s="3"/>
      <c r="Q695" s="3"/>
      <c r="R695" s="3"/>
    </row>
    <row r="696" spans="1:18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0"/>
      <c r="P696" s="3"/>
      <c r="Q696" s="3"/>
      <c r="R696" s="3"/>
    </row>
    <row r="697" spans="1:18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0"/>
      <c r="P697" s="3"/>
      <c r="Q697" s="3"/>
      <c r="R697" s="3"/>
    </row>
    <row r="698" spans="1:18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0"/>
      <c r="P698" s="3"/>
      <c r="Q698" s="3"/>
      <c r="R698" s="3"/>
    </row>
    <row r="699" spans="1:18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0"/>
      <c r="P699" s="3"/>
      <c r="Q699" s="3"/>
      <c r="R699" s="3"/>
    </row>
    <row r="700" spans="1:18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0"/>
      <c r="P700" s="3"/>
      <c r="Q700" s="3"/>
      <c r="R700" s="3"/>
    </row>
    <row r="701" spans="1:18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0"/>
      <c r="P701" s="3"/>
      <c r="Q701" s="3"/>
      <c r="R701" s="3"/>
    </row>
    <row r="702" spans="1:18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0"/>
      <c r="P702" s="3"/>
      <c r="Q702" s="3"/>
      <c r="R702" s="3"/>
    </row>
    <row r="703" spans="1:18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0"/>
      <c r="P703" s="3"/>
      <c r="Q703" s="3"/>
      <c r="R703" s="3"/>
    </row>
    <row r="704" spans="1:18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0"/>
      <c r="P704" s="3"/>
      <c r="Q704" s="3"/>
      <c r="R704" s="3"/>
    </row>
    <row r="705" spans="1:18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0"/>
      <c r="P705" s="3"/>
      <c r="Q705" s="3"/>
      <c r="R705" s="3"/>
    </row>
    <row r="706" spans="1:18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0"/>
      <c r="P706" s="3"/>
      <c r="Q706" s="3"/>
      <c r="R706" s="3"/>
    </row>
    <row r="707" spans="1:18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0"/>
      <c r="P707" s="3"/>
      <c r="Q707" s="3"/>
      <c r="R707" s="3"/>
    </row>
    <row r="708" spans="1:18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0"/>
      <c r="P708" s="3"/>
      <c r="Q708" s="3"/>
      <c r="R708" s="3"/>
    </row>
    <row r="709" spans="1:18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0"/>
      <c r="P709" s="3"/>
      <c r="Q709" s="3"/>
      <c r="R709" s="3"/>
    </row>
    <row r="710" spans="1:18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0"/>
      <c r="P710" s="3"/>
      <c r="Q710" s="3"/>
      <c r="R710" s="3"/>
    </row>
    <row r="711" spans="1:18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0"/>
      <c r="P711" s="3"/>
      <c r="Q711" s="3"/>
      <c r="R711" s="3"/>
    </row>
    <row r="712" spans="1:18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0"/>
      <c r="P712" s="3"/>
      <c r="Q712" s="3"/>
      <c r="R712" s="3"/>
    </row>
    <row r="713" spans="1:18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0"/>
      <c r="P713" s="3"/>
      <c r="Q713" s="3"/>
      <c r="R713" s="3"/>
    </row>
    <row r="714" spans="1:18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0"/>
      <c r="P714" s="3"/>
      <c r="Q714" s="3"/>
      <c r="R714" s="3"/>
    </row>
    <row r="715" spans="1:18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0"/>
      <c r="P715" s="3"/>
      <c r="Q715" s="3"/>
      <c r="R715" s="3"/>
    </row>
    <row r="716" spans="1:18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0"/>
      <c r="P716" s="3"/>
      <c r="Q716" s="3"/>
      <c r="R716" s="3"/>
    </row>
    <row r="717" spans="1:18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0"/>
      <c r="P717" s="3"/>
      <c r="Q717" s="3"/>
      <c r="R717" s="3"/>
    </row>
    <row r="718" spans="1:18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0"/>
      <c r="P718" s="3"/>
      <c r="Q718" s="3"/>
      <c r="R718" s="3"/>
    </row>
    <row r="719" spans="1:18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0"/>
      <c r="P719" s="3"/>
      <c r="Q719" s="3"/>
      <c r="R719" s="3"/>
    </row>
    <row r="720" spans="1:18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0"/>
      <c r="P720" s="3"/>
      <c r="Q720" s="3"/>
      <c r="R720" s="3"/>
    </row>
    <row r="721" spans="1:18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0"/>
      <c r="P721" s="3"/>
      <c r="Q721" s="3"/>
      <c r="R721" s="3"/>
    </row>
    <row r="722" spans="1:18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0"/>
      <c r="P722" s="3"/>
      <c r="Q722" s="3"/>
      <c r="R722" s="3"/>
    </row>
    <row r="723" spans="1:18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0"/>
      <c r="P723" s="3"/>
      <c r="Q723" s="3"/>
      <c r="R723" s="3"/>
    </row>
    <row r="724" spans="1:18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0"/>
      <c r="P724" s="3"/>
      <c r="Q724" s="3"/>
      <c r="R724" s="3"/>
    </row>
    <row r="725" spans="1:18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0"/>
      <c r="P725" s="3"/>
      <c r="Q725" s="3"/>
      <c r="R725" s="3"/>
    </row>
    <row r="726" spans="1:18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0"/>
      <c r="P726" s="3"/>
      <c r="Q726" s="3"/>
      <c r="R726" s="3"/>
    </row>
    <row r="727" spans="1:18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0"/>
      <c r="P727" s="3"/>
      <c r="Q727" s="3"/>
      <c r="R727" s="3"/>
    </row>
    <row r="728" spans="1:18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0"/>
      <c r="P728" s="3"/>
      <c r="Q728" s="3"/>
      <c r="R728" s="3"/>
    </row>
    <row r="729" spans="1:18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0"/>
      <c r="P729" s="3"/>
      <c r="Q729" s="3"/>
      <c r="R729" s="3"/>
    </row>
    <row r="730" spans="1:18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0"/>
      <c r="P730" s="3"/>
      <c r="Q730" s="3"/>
      <c r="R730" s="3"/>
    </row>
    <row r="731" spans="1:18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0"/>
      <c r="P731" s="3"/>
      <c r="Q731" s="3"/>
      <c r="R731" s="3"/>
    </row>
    <row r="732" spans="1:18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0"/>
      <c r="P732" s="3"/>
      <c r="Q732" s="3"/>
      <c r="R732" s="3"/>
    </row>
    <row r="733" spans="1:18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0"/>
      <c r="P733" s="3"/>
      <c r="Q733" s="3"/>
      <c r="R733" s="3"/>
    </row>
    <row r="734" spans="1:18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0"/>
      <c r="P734" s="3"/>
      <c r="Q734" s="3"/>
      <c r="R734" s="3"/>
    </row>
    <row r="735" spans="1:18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0"/>
      <c r="P735" s="3"/>
      <c r="Q735" s="3"/>
      <c r="R735" s="3"/>
    </row>
    <row r="736" spans="1:18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0"/>
      <c r="P736" s="3"/>
      <c r="Q736" s="3"/>
      <c r="R736" s="3"/>
    </row>
    <row r="737" spans="1:18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0"/>
      <c r="P737" s="3"/>
      <c r="Q737" s="3"/>
      <c r="R737" s="3"/>
    </row>
    <row r="738" spans="1:18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0"/>
      <c r="P738" s="3"/>
      <c r="Q738" s="3"/>
      <c r="R738" s="3"/>
    </row>
    <row r="739" spans="1:18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0"/>
      <c r="P739" s="3"/>
      <c r="Q739" s="3"/>
      <c r="R739" s="3"/>
    </row>
    <row r="740" spans="1:18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0"/>
      <c r="P740" s="3"/>
      <c r="Q740" s="3"/>
      <c r="R740" s="3"/>
    </row>
    <row r="741" spans="1:18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0"/>
      <c r="P741" s="3"/>
      <c r="Q741" s="3"/>
      <c r="R741" s="3"/>
    </row>
    <row r="742" spans="1:18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0"/>
      <c r="P742" s="3"/>
      <c r="Q742" s="3"/>
      <c r="R742" s="3"/>
    </row>
    <row r="743" spans="1:18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0"/>
      <c r="P743" s="3"/>
      <c r="Q743" s="3"/>
      <c r="R743" s="3"/>
    </row>
    <row r="744" spans="1:18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0"/>
      <c r="P744" s="3"/>
      <c r="Q744" s="3"/>
      <c r="R744" s="3"/>
    </row>
    <row r="745" spans="1:18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0"/>
      <c r="P745" s="3"/>
      <c r="Q745" s="3"/>
      <c r="R745" s="3"/>
    </row>
    <row r="746" spans="1:18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0"/>
      <c r="P746" s="3"/>
      <c r="Q746" s="3"/>
      <c r="R746" s="3"/>
    </row>
    <row r="747" spans="1:18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0"/>
      <c r="P747" s="3"/>
      <c r="Q747" s="3"/>
      <c r="R747" s="3"/>
    </row>
    <row r="748" spans="1:18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0"/>
      <c r="P748" s="3"/>
      <c r="Q748" s="3"/>
      <c r="R748" s="3"/>
    </row>
    <row r="749" spans="1:18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0"/>
      <c r="P749" s="3"/>
      <c r="Q749" s="3"/>
      <c r="R749" s="3"/>
    </row>
    <row r="750" spans="1:18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0"/>
      <c r="P750" s="3"/>
      <c r="Q750" s="3"/>
      <c r="R750" s="3"/>
    </row>
    <row r="751" spans="1:18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0"/>
      <c r="P751" s="3"/>
      <c r="Q751" s="3"/>
      <c r="R751" s="3"/>
    </row>
    <row r="752" spans="1:18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0"/>
      <c r="P752" s="3"/>
      <c r="Q752" s="3"/>
      <c r="R752" s="3"/>
    </row>
    <row r="753" spans="1:18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0"/>
      <c r="P753" s="3"/>
      <c r="Q753" s="3"/>
      <c r="R753" s="3"/>
    </row>
    <row r="754" spans="1:18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0"/>
      <c r="P754" s="3"/>
      <c r="Q754" s="3"/>
      <c r="R754" s="3"/>
    </row>
    <row r="755" spans="1:18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0"/>
      <c r="P755" s="3"/>
      <c r="Q755" s="3"/>
      <c r="R755" s="3"/>
    </row>
    <row r="756" spans="1:18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0"/>
      <c r="P756" s="3"/>
      <c r="Q756" s="3"/>
      <c r="R756" s="3"/>
    </row>
    <row r="757" spans="1:18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0"/>
      <c r="P757" s="3"/>
      <c r="Q757" s="3"/>
      <c r="R757" s="3"/>
    </row>
    <row r="758" spans="1:18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0"/>
      <c r="P758" s="3"/>
      <c r="Q758" s="3"/>
      <c r="R758" s="3"/>
    </row>
    <row r="759" spans="1:18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0"/>
      <c r="P759" s="3"/>
      <c r="Q759" s="3"/>
      <c r="R759" s="3"/>
    </row>
    <row r="760" spans="1:18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0"/>
      <c r="P760" s="3"/>
      <c r="Q760" s="3"/>
      <c r="R760" s="3"/>
    </row>
    <row r="761" spans="1:18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0"/>
      <c r="P761" s="3"/>
      <c r="Q761" s="3"/>
      <c r="R761" s="3"/>
    </row>
    <row r="762" spans="1:18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0"/>
      <c r="P762" s="3"/>
      <c r="Q762" s="3"/>
      <c r="R762" s="3"/>
    </row>
    <row r="763" spans="1:18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0"/>
      <c r="P763" s="3"/>
      <c r="Q763" s="3"/>
      <c r="R763" s="3"/>
    </row>
    <row r="764" spans="1:18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0"/>
      <c r="P764" s="3"/>
      <c r="Q764" s="3"/>
      <c r="R764" s="3"/>
    </row>
    <row r="765" spans="1:18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0"/>
      <c r="P765" s="3"/>
      <c r="Q765" s="3"/>
      <c r="R765" s="3"/>
    </row>
    <row r="766" spans="1:18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0"/>
      <c r="P766" s="3"/>
      <c r="Q766" s="3"/>
      <c r="R766" s="3"/>
    </row>
    <row r="767" spans="1:18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0"/>
      <c r="P767" s="3"/>
      <c r="Q767" s="3"/>
      <c r="R767" s="3"/>
    </row>
    <row r="768" spans="1:18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0"/>
      <c r="P768" s="3"/>
      <c r="Q768" s="3"/>
      <c r="R768" s="3"/>
    </row>
    <row r="769" spans="1:18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0"/>
      <c r="P769" s="3"/>
      <c r="Q769" s="3"/>
      <c r="R769" s="3"/>
    </row>
    <row r="770" spans="1:18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0"/>
      <c r="P770" s="3"/>
      <c r="Q770" s="3"/>
      <c r="R770" s="3"/>
    </row>
    <row r="771" spans="1:18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0"/>
      <c r="P771" s="3"/>
      <c r="Q771" s="3"/>
      <c r="R771" s="3"/>
    </row>
    <row r="772" spans="1:18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0"/>
      <c r="P772" s="3"/>
      <c r="Q772" s="3"/>
      <c r="R772" s="3"/>
    </row>
    <row r="773" spans="1:18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0"/>
      <c r="P773" s="3"/>
      <c r="Q773" s="3"/>
      <c r="R773" s="3"/>
    </row>
    <row r="774" spans="1:18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0"/>
      <c r="P774" s="3"/>
      <c r="Q774" s="3"/>
      <c r="R774" s="3"/>
    </row>
    <row r="775" spans="1:18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0"/>
      <c r="P775" s="3"/>
      <c r="Q775" s="3"/>
      <c r="R775" s="3"/>
    </row>
    <row r="776" spans="1:18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0"/>
      <c r="P776" s="3"/>
      <c r="Q776" s="3"/>
      <c r="R776" s="3"/>
    </row>
    <row r="777" spans="1:18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0"/>
      <c r="P777" s="3"/>
      <c r="Q777" s="3"/>
      <c r="R777" s="3"/>
    </row>
    <row r="778" spans="1:18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0"/>
      <c r="P778" s="3"/>
      <c r="Q778" s="3"/>
      <c r="R778" s="3"/>
    </row>
    <row r="779" spans="1:18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0"/>
      <c r="P779" s="3"/>
      <c r="Q779" s="3"/>
      <c r="R779" s="3"/>
    </row>
    <row r="780" spans="1:18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0"/>
      <c r="P780" s="3"/>
      <c r="Q780" s="3"/>
      <c r="R780" s="3"/>
    </row>
    <row r="781" spans="1:18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0"/>
      <c r="P781" s="3"/>
      <c r="Q781" s="3"/>
      <c r="R781" s="3"/>
    </row>
    <row r="782" spans="1:18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0"/>
      <c r="P782" s="3"/>
      <c r="Q782" s="3"/>
      <c r="R782" s="3"/>
    </row>
    <row r="783" spans="1:18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0"/>
      <c r="P783" s="3"/>
      <c r="Q783" s="3"/>
      <c r="R783" s="3"/>
    </row>
    <row r="784" spans="1:18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0"/>
      <c r="P784" s="3"/>
      <c r="Q784" s="3"/>
      <c r="R784" s="3"/>
    </row>
    <row r="785" spans="1:18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0"/>
      <c r="P785" s="3"/>
      <c r="Q785" s="3"/>
      <c r="R785" s="3"/>
    </row>
    <row r="786" spans="1:18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0"/>
      <c r="P786" s="3"/>
      <c r="Q786" s="3"/>
      <c r="R786" s="3"/>
    </row>
    <row r="787" spans="1:18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0"/>
      <c r="P787" s="3"/>
      <c r="Q787" s="3"/>
      <c r="R787" s="3"/>
    </row>
    <row r="788" spans="1:18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0"/>
      <c r="P788" s="3"/>
      <c r="Q788" s="3"/>
      <c r="R788" s="3"/>
    </row>
    <row r="789" spans="1:18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0"/>
      <c r="P789" s="3"/>
      <c r="Q789" s="3"/>
      <c r="R789" s="3"/>
    </row>
    <row r="790" spans="1:18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0"/>
      <c r="P790" s="3"/>
      <c r="Q790" s="3"/>
      <c r="R790" s="3"/>
    </row>
    <row r="791" spans="1:18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0"/>
      <c r="P791" s="3"/>
      <c r="Q791" s="3"/>
      <c r="R791" s="3"/>
    </row>
    <row r="792" spans="1:18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0"/>
      <c r="P792" s="3"/>
      <c r="Q792" s="3"/>
      <c r="R792" s="3"/>
    </row>
    <row r="793" spans="1:18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0"/>
      <c r="P793" s="3"/>
      <c r="Q793" s="3"/>
      <c r="R793" s="3"/>
    </row>
    <row r="794" spans="1:18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0"/>
      <c r="P794" s="3"/>
      <c r="Q794" s="3"/>
      <c r="R794" s="3"/>
    </row>
    <row r="795" spans="1:18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0"/>
      <c r="P795" s="3"/>
      <c r="Q795" s="3"/>
      <c r="R795" s="3"/>
    </row>
    <row r="796" spans="1:18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0"/>
      <c r="P796" s="3"/>
      <c r="Q796" s="3"/>
      <c r="R796" s="3"/>
    </row>
    <row r="797" spans="1:18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0"/>
      <c r="P797" s="3"/>
      <c r="Q797" s="3"/>
      <c r="R797" s="3"/>
    </row>
    <row r="798" spans="1:18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0"/>
      <c r="P798" s="3"/>
      <c r="Q798" s="3"/>
      <c r="R798" s="3"/>
    </row>
    <row r="799" spans="1:18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0"/>
      <c r="P799" s="3"/>
      <c r="Q799" s="3"/>
      <c r="R799" s="3"/>
    </row>
    <row r="800" spans="1:18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0"/>
      <c r="P800" s="3"/>
      <c r="Q800" s="3"/>
      <c r="R800" s="3"/>
    </row>
    <row r="801" spans="1:18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0"/>
      <c r="P801" s="3"/>
      <c r="Q801" s="3"/>
      <c r="R801" s="3"/>
    </row>
    <row r="802" spans="1:18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0"/>
      <c r="P802" s="3"/>
      <c r="Q802" s="3"/>
      <c r="R802" s="3"/>
    </row>
    <row r="803" spans="1:18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0"/>
      <c r="P803" s="3"/>
      <c r="Q803" s="3"/>
      <c r="R803" s="3"/>
    </row>
    <row r="804" spans="1:18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0"/>
      <c r="P804" s="3"/>
      <c r="Q804" s="3"/>
      <c r="R804" s="3"/>
    </row>
    <row r="805" spans="1:18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0"/>
      <c r="P805" s="3"/>
      <c r="Q805" s="3"/>
      <c r="R805" s="3"/>
    </row>
    <row r="806" spans="1:18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0"/>
      <c r="P806" s="3"/>
      <c r="Q806" s="3"/>
      <c r="R806" s="3"/>
    </row>
    <row r="807" spans="1:18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0"/>
      <c r="P807" s="3"/>
      <c r="Q807" s="3"/>
      <c r="R807" s="3"/>
    </row>
    <row r="808" spans="1:18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0"/>
      <c r="P808" s="3"/>
      <c r="Q808" s="3"/>
      <c r="R808" s="3"/>
    </row>
    <row r="809" spans="1:18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0"/>
      <c r="P809" s="3"/>
      <c r="Q809" s="3"/>
      <c r="R809" s="3"/>
    </row>
    <row r="810" spans="1:18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0"/>
      <c r="P810" s="3"/>
      <c r="Q810" s="3"/>
      <c r="R810" s="3"/>
    </row>
    <row r="811" spans="1:18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0"/>
      <c r="P811" s="3"/>
      <c r="Q811" s="3"/>
      <c r="R811" s="3"/>
    </row>
    <row r="812" spans="1:18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0"/>
      <c r="P812" s="3"/>
      <c r="Q812" s="3"/>
      <c r="R812" s="3"/>
    </row>
    <row r="813" spans="1:18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0"/>
      <c r="P813" s="3"/>
      <c r="Q813" s="3"/>
      <c r="R813" s="3"/>
    </row>
    <row r="814" spans="1:18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0"/>
      <c r="P814" s="3"/>
      <c r="Q814" s="3"/>
      <c r="R814" s="3"/>
    </row>
    <row r="815" spans="1:18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0"/>
      <c r="P815" s="3"/>
      <c r="Q815" s="3"/>
      <c r="R815" s="3"/>
    </row>
    <row r="816" spans="1:18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0"/>
      <c r="P816" s="3"/>
      <c r="Q816" s="3"/>
      <c r="R816" s="3"/>
    </row>
    <row r="817" spans="1:18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0"/>
      <c r="P817" s="3"/>
      <c r="Q817" s="3"/>
      <c r="R817" s="3"/>
    </row>
    <row r="818" spans="1:18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0"/>
      <c r="P818" s="3"/>
      <c r="Q818" s="3"/>
      <c r="R818" s="3"/>
    </row>
    <row r="819" spans="1:18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0"/>
      <c r="P819" s="3"/>
      <c r="Q819" s="3"/>
      <c r="R819" s="3"/>
    </row>
    <row r="820" spans="1:18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0"/>
      <c r="P820" s="3"/>
      <c r="Q820" s="3"/>
      <c r="R820" s="3"/>
    </row>
    <row r="821" spans="1:18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0"/>
      <c r="P821" s="3"/>
      <c r="Q821" s="3"/>
      <c r="R821" s="3"/>
    </row>
    <row r="822" spans="1:18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0"/>
      <c r="P822" s="3"/>
      <c r="Q822" s="3"/>
      <c r="R822" s="3"/>
    </row>
    <row r="823" spans="1:18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0"/>
      <c r="P823" s="3"/>
      <c r="Q823" s="3"/>
      <c r="R823" s="3"/>
    </row>
    <row r="824" spans="1:18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0"/>
      <c r="P824" s="3"/>
      <c r="Q824" s="3"/>
      <c r="R824" s="3"/>
    </row>
    <row r="825" spans="1:18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0"/>
      <c r="P825" s="3"/>
      <c r="Q825" s="3"/>
      <c r="R825" s="3"/>
    </row>
    <row r="826" spans="1:18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0"/>
      <c r="P826" s="3"/>
      <c r="Q826" s="3"/>
      <c r="R826" s="3"/>
    </row>
    <row r="827" spans="1:18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0"/>
      <c r="P827" s="3"/>
      <c r="Q827" s="3"/>
      <c r="R827" s="3"/>
    </row>
    <row r="828" spans="1:18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0"/>
      <c r="P828" s="3"/>
      <c r="Q828" s="3"/>
      <c r="R828" s="3"/>
    </row>
    <row r="829" spans="1:18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0"/>
      <c r="P829" s="3"/>
      <c r="Q829" s="3"/>
      <c r="R829" s="3"/>
    </row>
    <row r="830" spans="1:18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0"/>
      <c r="P830" s="3"/>
      <c r="Q830" s="3"/>
      <c r="R830" s="3"/>
    </row>
    <row r="831" spans="1:18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0"/>
      <c r="P831" s="3"/>
      <c r="Q831" s="3"/>
      <c r="R831" s="3"/>
    </row>
    <row r="832" spans="1:18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0"/>
      <c r="P832" s="3"/>
      <c r="Q832" s="3"/>
      <c r="R832" s="3"/>
    </row>
    <row r="833" spans="1:18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0"/>
      <c r="P833" s="3"/>
      <c r="Q833" s="3"/>
      <c r="R833" s="3"/>
    </row>
    <row r="834" spans="1:18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0"/>
      <c r="P834" s="3"/>
      <c r="Q834" s="3"/>
      <c r="R834" s="3"/>
    </row>
    <row r="835" spans="1:18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0"/>
      <c r="P835" s="3"/>
      <c r="Q835" s="3"/>
      <c r="R835" s="3"/>
    </row>
    <row r="836" spans="1:18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0"/>
      <c r="P836" s="3"/>
      <c r="Q836" s="3"/>
      <c r="R836" s="3"/>
    </row>
    <row r="837" spans="1:18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0"/>
      <c r="P837" s="3"/>
      <c r="Q837" s="3"/>
      <c r="R837" s="3"/>
    </row>
    <row r="838" spans="1:18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0"/>
      <c r="P838" s="3"/>
      <c r="Q838" s="3"/>
      <c r="R838" s="3"/>
    </row>
    <row r="839" spans="1:18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0"/>
      <c r="P839" s="3"/>
      <c r="Q839" s="3"/>
      <c r="R839" s="3"/>
    </row>
    <row r="840" spans="1:18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0"/>
      <c r="P840" s="3"/>
      <c r="Q840" s="3"/>
      <c r="R840" s="3"/>
    </row>
    <row r="841" spans="1:18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0"/>
      <c r="P841" s="3"/>
      <c r="Q841" s="3"/>
      <c r="R841" s="3"/>
    </row>
    <row r="842" spans="1:18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0"/>
      <c r="P842" s="3"/>
      <c r="Q842" s="3"/>
      <c r="R842" s="3"/>
    </row>
    <row r="843" spans="1:18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0"/>
      <c r="P843" s="3"/>
      <c r="Q843" s="3"/>
      <c r="R843" s="3"/>
    </row>
    <row r="844" spans="1:18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0"/>
      <c r="P844" s="3"/>
      <c r="Q844" s="3"/>
      <c r="R844" s="3"/>
    </row>
    <row r="845" spans="1:18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0"/>
      <c r="P845" s="3"/>
      <c r="Q845" s="3"/>
      <c r="R845" s="3"/>
    </row>
    <row r="846" spans="1:18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0"/>
      <c r="P846" s="3"/>
      <c r="Q846" s="3"/>
      <c r="R846" s="3"/>
    </row>
    <row r="847" spans="1:18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0"/>
      <c r="P847" s="3"/>
      <c r="Q847" s="3"/>
      <c r="R847" s="3"/>
    </row>
    <row r="848" spans="1:18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0"/>
      <c r="P848" s="3"/>
      <c r="Q848" s="3"/>
      <c r="R848" s="3"/>
    </row>
    <row r="849" spans="1:18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0"/>
      <c r="P849" s="3"/>
      <c r="Q849" s="3"/>
      <c r="R849" s="3"/>
    </row>
    <row r="850" spans="1:18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0"/>
      <c r="P850" s="3"/>
      <c r="Q850" s="3"/>
      <c r="R850" s="3"/>
    </row>
    <row r="851" spans="1:18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0"/>
      <c r="P851" s="3"/>
      <c r="Q851" s="3"/>
      <c r="R851" s="3"/>
    </row>
    <row r="852" spans="1:18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0"/>
      <c r="P852" s="3"/>
      <c r="Q852" s="3"/>
      <c r="R852" s="3"/>
    </row>
    <row r="853" spans="1:18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0"/>
      <c r="P853" s="3"/>
      <c r="Q853" s="3"/>
      <c r="R853" s="3"/>
    </row>
    <row r="854" spans="1:18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0"/>
      <c r="P854" s="3"/>
      <c r="Q854" s="3"/>
      <c r="R854" s="3"/>
    </row>
    <row r="855" spans="1:18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0"/>
      <c r="P855" s="3"/>
      <c r="Q855" s="3"/>
      <c r="R855" s="3"/>
    </row>
    <row r="856" spans="1:18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0"/>
      <c r="P856" s="3"/>
      <c r="Q856" s="3"/>
      <c r="R856" s="3"/>
    </row>
    <row r="857" spans="1:18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0"/>
      <c r="P857" s="3"/>
      <c r="Q857" s="3"/>
      <c r="R857" s="3"/>
    </row>
    <row r="858" spans="1:18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0"/>
      <c r="P858" s="3"/>
      <c r="Q858" s="3"/>
      <c r="R858" s="3"/>
    </row>
    <row r="859" spans="1:18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0"/>
      <c r="P859" s="3"/>
      <c r="Q859" s="3"/>
      <c r="R859" s="3"/>
    </row>
    <row r="860" spans="1:18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0"/>
      <c r="P860" s="3"/>
      <c r="Q860" s="3"/>
      <c r="R860" s="3"/>
    </row>
    <row r="861" spans="1:18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0"/>
      <c r="P861" s="3"/>
      <c r="Q861" s="3"/>
      <c r="R861" s="3"/>
    </row>
    <row r="862" spans="1:18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0"/>
      <c r="P862" s="3"/>
      <c r="Q862" s="3"/>
      <c r="R862" s="3"/>
    </row>
    <row r="863" spans="1:18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0"/>
      <c r="P863" s="3"/>
      <c r="Q863" s="3"/>
      <c r="R863" s="3"/>
    </row>
    <row r="864" spans="1:18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0"/>
      <c r="P864" s="3"/>
      <c r="Q864" s="3"/>
      <c r="R864" s="3"/>
    </row>
    <row r="865" spans="1:18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0"/>
      <c r="P865" s="3"/>
      <c r="Q865" s="3"/>
      <c r="R865" s="3"/>
    </row>
    <row r="866" spans="1:18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0"/>
      <c r="P866" s="3"/>
      <c r="Q866" s="3"/>
      <c r="R866" s="3"/>
    </row>
    <row r="867" spans="1:18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0"/>
      <c r="P867" s="3"/>
      <c r="Q867" s="3"/>
      <c r="R867" s="3"/>
    </row>
    <row r="868" spans="1:18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0"/>
      <c r="P868" s="3"/>
      <c r="Q868" s="3"/>
      <c r="R868" s="3"/>
    </row>
    <row r="869" spans="1:18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0"/>
      <c r="P869" s="3"/>
      <c r="Q869" s="3"/>
      <c r="R869" s="3"/>
    </row>
    <row r="870" spans="1:18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0"/>
      <c r="P870" s="3"/>
      <c r="Q870" s="3"/>
      <c r="R870" s="3"/>
    </row>
    <row r="871" spans="1:18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0"/>
      <c r="P871" s="3"/>
      <c r="Q871" s="3"/>
      <c r="R871" s="3"/>
    </row>
    <row r="872" spans="1:18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0"/>
      <c r="P872" s="3"/>
      <c r="Q872" s="3"/>
      <c r="R872" s="3"/>
    </row>
    <row r="873" spans="1:18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0"/>
      <c r="P873" s="3"/>
      <c r="Q873" s="3"/>
      <c r="R873" s="3"/>
    </row>
    <row r="874" spans="1:18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0"/>
      <c r="P874" s="3"/>
      <c r="Q874" s="3"/>
      <c r="R874" s="3"/>
    </row>
    <row r="875" spans="1:18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0"/>
      <c r="P875" s="3"/>
      <c r="Q875" s="3"/>
      <c r="R875" s="3"/>
    </row>
    <row r="876" spans="1:18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0"/>
      <c r="P876" s="3"/>
      <c r="Q876" s="3"/>
      <c r="R876" s="3"/>
    </row>
    <row r="877" spans="1:18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0"/>
      <c r="P877" s="3"/>
      <c r="Q877" s="3"/>
      <c r="R877" s="3"/>
    </row>
    <row r="878" spans="1:18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0"/>
      <c r="P878" s="3"/>
      <c r="Q878" s="3"/>
      <c r="R878" s="3"/>
    </row>
    <row r="879" spans="1:18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0"/>
      <c r="P879" s="3"/>
      <c r="Q879" s="3"/>
      <c r="R879" s="3"/>
    </row>
    <row r="880" spans="1:18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0"/>
      <c r="P880" s="3"/>
      <c r="Q880" s="3"/>
      <c r="R880" s="3"/>
    </row>
    <row r="881" spans="1:18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0"/>
      <c r="P881" s="3"/>
      <c r="Q881" s="3"/>
      <c r="R881" s="3"/>
    </row>
    <row r="882" spans="1:18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0"/>
      <c r="P882" s="3"/>
      <c r="Q882" s="3"/>
      <c r="R882" s="3"/>
    </row>
    <row r="883" spans="1:18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0"/>
      <c r="P883" s="3"/>
      <c r="Q883" s="3"/>
      <c r="R883" s="3"/>
    </row>
    <row r="884" spans="1:18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0"/>
      <c r="P884" s="3"/>
      <c r="Q884" s="3"/>
      <c r="R884" s="3"/>
    </row>
    <row r="885" spans="1:18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0"/>
      <c r="P885" s="3"/>
      <c r="Q885" s="3"/>
      <c r="R885" s="3"/>
    </row>
    <row r="886" spans="1:18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0"/>
      <c r="P886" s="3"/>
      <c r="Q886" s="3"/>
      <c r="R886" s="3"/>
    </row>
    <row r="887" spans="1:18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0"/>
      <c r="P887" s="3"/>
      <c r="Q887" s="3"/>
      <c r="R887" s="3"/>
    </row>
    <row r="888" spans="1:18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0"/>
      <c r="P888" s="3"/>
      <c r="Q888" s="3"/>
      <c r="R888" s="3"/>
    </row>
    <row r="889" spans="1:18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0"/>
      <c r="P889" s="3"/>
      <c r="Q889" s="3"/>
      <c r="R889" s="3"/>
    </row>
    <row r="890" spans="1:18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0"/>
      <c r="P890" s="3"/>
      <c r="Q890" s="3"/>
      <c r="R890" s="3"/>
    </row>
    <row r="891" spans="1:18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0"/>
      <c r="P891" s="3"/>
      <c r="Q891" s="3"/>
      <c r="R891" s="3"/>
    </row>
    <row r="892" spans="1:18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0"/>
      <c r="P892" s="3"/>
      <c r="Q892" s="3"/>
      <c r="R892" s="3"/>
    </row>
    <row r="893" spans="1:18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0"/>
      <c r="P893" s="3"/>
      <c r="Q893" s="3"/>
      <c r="R893" s="3"/>
    </row>
    <row r="894" spans="1:18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0"/>
      <c r="P894" s="3"/>
      <c r="Q894" s="3"/>
      <c r="R894" s="3"/>
    </row>
    <row r="895" spans="1:18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0"/>
      <c r="P895" s="3"/>
      <c r="Q895" s="3"/>
      <c r="R895" s="3"/>
    </row>
    <row r="896" spans="1:18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0"/>
      <c r="P896" s="3"/>
      <c r="Q896" s="3"/>
      <c r="R896" s="3"/>
    </row>
    <row r="897" spans="1:18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0"/>
      <c r="P897" s="3"/>
      <c r="Q897" s="3"/>
      <c r="R897" s="3"/>
    </row>
    <row r="898" spans="1:18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0"/>
      <c r="P898" s="3"/>
      <c r="Q898" s="3"/>
      <c r="R898" s="3"/>
    </row>
    <row r="899" spans="1:18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0"/>
      <c r="P899" s="3"/>
      <c r="Q899" s="3"/>
      <c r="R899" s="3"/>
    </row>
    <row r="900" spans="1:18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0"/>
      <c r="P900" s="3"/>
      <c r="Q900" s="3"/>
      <c r="R900" s="3"/>
    </row>
    <row r="901" spans="1:18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0"/>
      <c r="P901" s="3"/>
      <c r="Q901" s="3"/>
      <c r="R901" s="3"/>
    </row>
    <row r="902" spans="1:18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0"/>
      <c r="P902" s="3"/>
      <c r="Q902" s="3"/>
      <c r="R902" s="3"/>
    </row>
    <row r="903" spans="1:18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0"/>
      <c r="P903" s="3"/>
      <c r="Q903" s="3"/>
      <c r="R903" s="3"/>
    </row>
    <row r="904" spans="1:18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0"/>
      <c r="P904" s="3"/>
      <c r="Q904" s="3"/>
      <c r="R904" s="3"/>
    </row>
    <row r="905" spans="1:18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0"/>
      <c r="P905" s="3"/>
      <c r="Q905" s="3"/>
      <c r="R905" s="3"/>
    </row>
    <row r="906" spans="1:18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0"/>
      <c r="P906" s="3"/>
      <c r="Q906" s="3"/>
      <c r="R906" s="3"/>
    </row>
    <row r="907" spans="1:18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0"/>
      <c r="P907" s="3"/>
      <c r="Q907" s="3"/>
      <c r="R907" s="3"/>
    </row>
    <row r="908" spans="1:18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0"/>
      <c r="P908" s="3"/>
      <c r="Q908" s="3"/>
      <c r="R908" s="3"/>
    </row>
    <row r="909" spans="1:18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0"/>
      <c r="P909" s="3"/>
      <c r="Q909" s="3"/>
      <c r="R909" s="3"/>
    </row>
    <row r="910" spans="1:18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0"/>
      <c r="P910" s="3"/>
      <c r="Q910" s="3"/>
      <c r="R910" s="3"/>
    </row>
    <row r="911" spans="1:18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0"/>
      <c r="P911" s="3"/>
      <c r="Q911" s="3"/>
      <c r="R911" s="3"/>
    </row>
    <row r="912" spans="1:18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0"/>
      <c r="P912" s="3"/>
      <c r="Q912" s="3"/>
      <c r="R912" s="3"/>
    </row>
    <row r="913" spans="1:18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0"/>
      <c r="P913" s="3"/>
      <c r="Q913" s="3"/>
      <c r="R913" s="3"/>
    </row>
    <row r="914" spans="1:18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0"/>
      <c r="P914" s="3"/>
      <c r="Q914" s="3"/>
      <c r="R914" s="3"/>
    </row>
    <row r="915" spans="1:18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0"/>
      <c r="P915" s="3"/>
      <c r="Q915" s="3"/>
      <c r="R915" s="3"/>
    </row>
    <row r="916" spans="1:18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0"/>
      <c r="P916" s="3"/>
      <c r="Q916" s="3"/>
      <c r="R916" s="3"/>
    </row>
    <row r="917" spans="1:18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0"/>
      <c r="P917" s="3"/>
      <c r="Q917" s="3"/>
      <c r="R917" s="3"/>
    </row>
    <row r="918" spans="1:18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0"/>
      <c r="P918" s="3"/>
      <c r="Q918" s="3"/>
      <c r="R918" s="3"/>
    </row>
    <row r="919" spans="1:18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0"/>
      <c r="P919" s="3"/>
      <c r="Q919" s="3"/>
      <c r="R919" s="3"/>
    </row>
    <row r="920" spans="1:18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0"/>
      <c r="P920" s="3"/>
      <c r="Q920" s="3"/>
      <c r="R920" s="3"/>
    </row>
    <row r="921" spans="1:18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0"/>
      <c r="P921" s="3"/>
      <c r="Q921" s="3"/>
      <c r="R921" s="3"/>
    </row>
    <row r="922" spans="1:18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0"/>
      <c r="P922" s="3"/>
      <c r="Q922" s="3"/>
      <c r="R922" s="3"/>
    </row>
    <row r="923" spans="1:18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0"/>
      <c r="P923" s="3"/>
      <c r="Q923" s="3"/>
      <c r="R923" s="3"/>
    </row>
    <row r="924" spans="1:18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0"/>
      <c r="P924" s="3"/>
      <c r="Q924" s="3"/>
      <c r="R924" s="3"/>
    </row>
    <row r="925" spans="1:18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0"/>
      <c r="P925" s="3"/>
      <c r="Q925" s="3"/>
      <c r="R925" s="3"/>
    </row>
    <row r="926" spans="1:18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0"/>
      <c r="P926" s="3"/>
      <c r="Q926" s="3"/>
      <c r="R926" s="3"/>
    </row>
    <row r="927" spans="1:18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0"/>
      <c r="P927" s="3"/>
      <c r="Q927" s="3"/>
      <c r="R927" s="3"/>
    </row>
    <row r="928" spans="1:18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0"/>
      <c r="P928" s="3"/>
      <c r="Q928" s="3"/>
      <c r="R928" s="3"/>
    </row>
    <row r="929" spans="1:18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0"/>
      <c r="P929" s="3"/>
      <c r="Q929" s="3"/>
      <c r="R929" s="3"/>
    </row>
    <row r="930" spans="1:18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0"/>
      <c r="P930" s="3"/>
      <c r="Q930" s="3"/>
      <c r="R930" s="3"/>
    </row>
    <row r="931" spans="1:18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0"/>
      <c r="P931" s="3"/>
      <c r="Q931" s="3"/>
      <c r="R931" s="3"/>
    </row>
    <row r="932" spans="1:18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0"/>
      <c r="P932" s="3"/>
      <c r="Q932" s="3"/>
      <c r="R932" s="3"/>
    </row>
    <row r="933" spans="1:18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0"/>
      <c r="P933" s="3"/>
      <c r="Q933" s="3"/>
      <c r="R933" s="3"/>
    </row>
    <row r="934" spans="1:18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0"/>
      <c r="P934" s="3"/>
      <c r="Q934" s="3"/>
      <c r="R934" s="3"/>
    </row>
    <row r="935" spans="1:18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0"/>
      <c r="P935" s="3"/>
      <c r="Q935" s="3"/>
      <c r="R935" s="3"/>
    </row>
    <row r="936" spans="1:18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0"/>
      <c r="P936" s="3"/>
      <c r="Q936" s="3"/>
      <c r="R936" s="3"/>
    </row>
    <row r="937" spans="1:18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0"/>
      <c r="P937" s="3"/>
      <c r="Q937" s="3"/>
      <c r="R937" s="3"/>
    </row>
    <row r="938" spans="1:18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0"/>
      <c r="P938" s="3"/>
      <c r="Q938" s="3"/>
      <c r="R938" s="3"/>
    </row>
    <row r="939" spans="1:18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0"/>
      <c r="P939" s="3"/>
      <c r="Q939" s="3"/>
      <c r="R939" s="3"/>
    </row>
    <row r="940" spans="1:18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0"/>
      <c r="P940" s="3"/>
      <c r="Q940" s="3"/>
      <c r="R940" s="3"/>
    </row>
    <row r="941" spans="1:18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0"/>
      <c r="P941" s="3"/>
      <c r="Q941" s="3"/>
      <c r="R941" s="3"/>
    </row>
    <row r="942" spans="1:18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0"/>
      <c r="P942" s="3"/>
      <c r="Q942" s="3"/>
      <c r="R942" s="3"/>
    </row>
    <row r="943" spans="1:18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0"/>
      <c r="P943" s="3"/>
      <c r="Q943" s="3"/>
      <c r="R943" s="3"/>
    </row>
    <row r="944" spans="1:18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0"/>
      <c r="P944" s="3"/>
      <c r="Q944" s="3"/>
      <c r="R944" s="3"/>
    </row>
    <row r="945" spans="1:18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0"/>
      <c r="P945" s="3"/>
      <c r="Q945" s="3"/>
      <c r="R945" s="3"/>
    </row>
    <row r="946" spans="1:18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0"/>
      <c r="P946" s="3"/>
      <c r="Q946" s="3"/>
      <c r="R946" s="3"/>
    </row>
    <row r="947" spans="1:18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0"/>
      <c r="P947" s="3"/>
      <c r="Q947" s="3"/>
      <c r="R947" s="3"/>
    </row>
    <row r="948" spans="1:18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0"/>
      <c r="P948" s="3"/>
      <c r="Q948" s="3"/>
      <c r="R948" s="3"/>
    </row>
    <row r="949" spans="1:18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0"/>
      <c r="P949" s="3"/>
      <c r="Q949" s="3"/>
      <c r="R949" s="3"/>
    </row>
    <row r="950" spans="1:18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0"/>
      <c r="P950" s="3"/>
      <c r="Q950" s="3"/>
      <c r="R950" s="3"/>
    </row>
    <row r="951" spans="1:18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0"/>
      <c r="P951" s="3"/>
      <c r="Q951" s="3"/>
      <c r="R951" s="3"/>
    </row>
    <row r="952" spans="1:18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0"/>
      <c r="P952" s="3"/>
      <c r="Q952" s="3"/>
      <c r="R952" s="3"/>
    </row>
    <row r="953" spans="1:18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0"/>
      <c r="P953" s="3"/>
      <c r="Q953" s="3"/>
      <c r="R953" s="3"/>
    </row>
    <row r="954" spans="1:18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0"/>
      <c r="P954" s="3"/>
      <c r="Q954" s="3"/>
      <c r="R954" s="3"/>
    </row>
    <row r="955" spans="1:18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0"/>
      <c r="P955" s="3"/>
      <c r="Q955" s="3"/>
      <c r="R955" s="3"/>
    </row>
    <row r="956" spans="1:18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0"/>
      <c r="P956" s="3"/>
      <c r="Q956" s="3"/>
      <c r="R956" s="3"/>
    </row>
    <row r="957" spans="1:18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0"/>
      <c r="P957" s="3"/>
      <c r="Q957" s="3"/>
      <c r="R957" s="3"/>
    </row>
    <row r="958" spans="1:18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0"/>
      <c r="P958" s="3"/>
      <c r="Q958" s="3"/>
      <c r="R958" s="3"/>
    </row>
    <row r="959" spans="1:18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0"/>
      <c r="P959" s="3"/>
      <c r="Q959" s="3"/>
      <c r="R959" s="3"/>
    </row>
    <row r="960" spans="1:18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0"/>
      <c r="P960" s="3"/>
      <c r="Q960" s="3"/>
      <c r="R960" s="3"/>
    </row>
    <row r="961" spans="1:18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0"/>
      <c r="P961" s="3"/>
      <c r="Q961" s="3"/>
      <c r="R961" s="3"/>
    </row>
    <row r="962" spans="1:18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0"/>
      <c r="P962" s="3"/>
      <c r="Q962" s="3"/>
      <c r="R962" s="3"/>
    </row>
    <row r="963" spans="1:18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0"/>
      <c r="P963" s="3"/>
      <c r="Q963" s="3"/>
      <c r="R963" s="3"/>
    </row>
    <row r="964" spans="1:18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0"/>
      <c r="P964" s="3"/>
      <c r="Q964" s="3"/>
      <c r="R964" s="3"/>
    </row>
    <row r="965" spans="1:18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0"/>
      <c r="P965" s="3"/>
      <c r="Q965" s="3"/>
      <c r="R965" s="3"/>
    </row>
    <row r="966" spans="1:18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0"/>
      <c r="P966" s="3"/>
      <c r="Q966" s="3"/>
      <c r="R966" s="3"/>
    </row>
    <row r="967" spans="1:18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0"/>
      <c r="P967" s="3"/>
      <c r="Q967" s="3"/>
      <c r="R967" s="3"/>
    </row>
    <row r="968" spans="1:18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0"/>
      <c r="P968" s="3"/>
      <c r="Q968" s="3"/>
      <c r="R968" s="3"/>
    </row>
    <row r="969" spans="1:18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0"/>
      <c r="P969" s="3"/>
      <c r="Q969" s="3"/>
      <c r="R969" s="3"/>
    </row>
    <row r="970" spans="1:18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0"/>
      <c r="P970" s="3"/>
      <c r="Q970" s="3"/>
      <c r="R970" s="3"/>
    </row>
    <row r="971" spans="1:18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0"/>
      <c r="P971" s="3"/>
      <c r="Q971" s="3"/>
      <c r="R971" s="3"/>
    </row>
    <row r="972" spans="1:18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0"/>
      <c r="P972" s="3"/>
      <c r="Q972" s="3"/>
      <c r="R972" s="3"/>
    </row>
    <row r="973" spans="1:18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0"/>
      <c r="P973" s="3"/>
      <c r="Q973" s="3"/>
      <c r="R973" s="3"/>
    </row>
    <row r="974" spans="1:18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0"/>
      <c r="P974" s="3"/>
      <c r="Q974" s="3"/>
      <c r="R974" s="3"/>
    </row>
    <row r="975" spans="1:18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0"/>
      <c r="P975" s="3"/>
      <c r="Q975" s="3"/>
      <c r="R975" s="3"/>
    </row>
    <row r="976" spans="1:18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0"/>
      <c r="P976" s="3"/>
      <c r="Q976" s="3"/>
      <c r="R976" s="3"/>
    </row>
    <row r="977" spans="1:18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0"/>
      <c r="P977" s="3"/>
      <c r="Q977" s="3"/>
      <c r="R977" s="3"/>
    </row>
    <row r="978" spans="1:18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0"/>
      <c r="P978" s="3"/>
      <c r="Q978" s="3"/>
      <c r="R978" s="3"/>
    </row>
    <row r="979" spans="1:18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0"/>
      <c r="P979" s="3"/>
      <c r="Q979" s="3"/>
      <c r="R979" s="3"/>
    </row>
    <row r="980" spans="1:18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0"/>
      <c r="P980" s="3"/>
      <c r="Q980" s="3"/>
      <c r="R980" s="3"/>
    </row>
    <row r="981" spans="1:18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0"/>
      <c r="P981" s="3"/>
      <c r="Q981" s="3"/>
      <c r="R981" s="3"/>
    </row>
    <row r="982" spans="1:18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0"/>
      <c r="P982" s="3"/>
      <c r="Q982" s="3"/>
      <c r="R982" s="3"/>
    </row>
    <row r="983" spans="1:18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0"/>
      <c r="P983" s="3"/>
      <c r="Q983" s="3"/>
      <c r="R983" s="3"/>
    </row>
    <row r="984" spans="1:18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0"/>
      <c r="P984" s="3"/>
      <c r="Q984" s="3"/>
      <c r="R984" s="3"/>
    </row>
    <row r="985" spans="1:18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0"/>
      <c r="P985" s="3"/>
      <c r="Q985" s="3"/>
      <c r="R985" s="3"/>
    </row>
    <row r="986" spans="1:18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0"/>
      <c r="P986" s="3"/>
      <c r="Q986" s="3"/>
      <c r="R986" s="3"/>
    </row>
    <row r="987" spans="1:18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0"/>
      <c r="P987" s="3"/>
      <c r="Q987" s="3"/>
      <c r="R987" s="3"/>
    </row>
    <row r="988" spans="1:18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0"/>
      <c r="P988" s="3"/>
      <c r="Q988" s="3"/>
      <c r="R988" s="3"/>
    </row>
    <row r="989" spans="1:18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0"/>
      <c r="P989" s="3"/>
      <c r="Q989" s="3"/>
      <c r="R989" s="3"/>
    </row>
    <row r="990" spans="1:18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0"/>
      <c r="P990" s="3"/>
      <c r="Q990" s="3"/>
      <c r="R990" s="3"/>
    </row>
    <row r="991" spans="1:18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0"/>
      <c r="P991" s="3"/>
      <c r="Q991" s="3"/>
      <c r="R991" s="3"/>
    </row>
    <row r="992" spans="1:18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0"/>
      <c r="P992" s="3"/>
      <c r="Q992" s="3"/>
      <c r="R992" s="3"/>
    </row>
    <row r="993" spans="1:18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0"/>
      <c r="P993" s="3"/>
      <c r="Q993" s="3"/>
      <c r="R993" s="3"/>
    </row>
    <row r="994" spans="1:18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0"/>
      <c r="P994" s="3"/>
      <c r="Q994" s="3"/>
      <c r="R994" s="3"/>
    </row>
    <row r="995" spans="1:18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0"/>
      <c r="P995" s="3"/>
      <c r="Q995" s="3"/>
      <c r="R995" s="3"/>
    </row>
    <row r="996" spans="1:18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0"/>
      <c r="P996" s="3"/>
      <c r="Q996" s="3"/>
      <c r="R996" s="3"/>
    </row>
    <row r="997" spans="1:18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0"/>
      <c r="P997" s="3"/>
      <c r="Q997" s="3"/>
      <c r="R997" s="3"/>
    </row>
    <row r="998" spans="1:18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0"/>
      <c r="P998" s="3"/>
      <c r="Q998" s="3"/>
      <c r="R998" s="3"/>
    </row>
  </sheetData>
  <mergeCells count="14">
    <mergeCell ref="N4:N5"/>
    <mergeCell ref="A2:O2"/>
    <mergeCell ref="A3:A5"/>
    <mergeCell ref="E3:O3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</mergeCells>
  <dataValidations count="2">
    <dataValidation type="list" allowBlank="1" sqref="N1 N4 N6 M7 N51:N874">
      <formula1>serials</formula1>
    </dataValidation>
    <dataValidation type="list" allowBlank="1" showErrorMessage="1" sqref="B12:B13 B15:B16 B18:B25 B27 B29:B31 B33:B35 B39:B43 B45:B46 B48:B49">
      <formula1>types</formula1>
    </dataValidation>
  </dataValidations>
  <pageMargins left="0.55138888888888904" right="0.55138888888888904" top="0.98402777777777795" bottom="0.98402777777777795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8"/>
  <sheetViews>
    <sheetView topLeftCell="A10" workbookViewId="0">
      <selection activeCell="E18" sqref="E18"/>
    </sheetView>
  </sheetViews>
  <sheetFormatPr defaultColWidth="12.5703125" defaultRowHeight="15" customHeight="1" x14ac:dyDescent="0.2"/>
  <cols>
    <col min="1" max="1" width="66.28515625" customWidth="1"/>
    <col min="2" max="2" width="33.140625" hidden="1" customWidth="1"/>
    <col min="3" max="3" width="12.5703125" hidden="1"/>
    <col min="4" max="4" width="26.7109375" hidden="1" customWidth="1"/>
    <col min="5" max="5" width="10.7109375" customWidth="1"/>
    <col min="6" max="6" width="14.42578125" customWidth="1"/>
    <col min="7" max="7" width="14.85546875" customWidth="1"/>
    <col min="8" max="8" width="9.85546875" customWidth="1"/>
    <col min="9" max="9" width="12.7109375" customWidth="1"/>
    <col min="10" max="10" width="8.7109375" customWidth="1"/>
    <col min="11" max="11" width="9.85546875" customWidth="1"/>
    <col min="12" max="12" width="9.42578125" customWidth="1"/>
    <col min="13" max="23" width="8.7109375" customWidth="1"/>
  </cols>
  <sheetData>
    <row r="1" spans="1:23" ht="14.25" customHeight="1" x14ac:dyDescent="0.2">
      <c r="A1" s="41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23" ht="37.5" customHeight="1" x14ac:dyDescent="0.2">
      <c r="A2" s="418" t="s">
        <v>3</v>
      </c>
      <c r="B2" s="58"/>
      <c r="C2" s="58"/>
      <c r="D2" s="58"/>
      <c r="E2" s="419" t="s">
        <v>128</v>
      </c>
      <c r="F2" s="404"/>
      <c r="G2" s="405"/>
      <c r="H2" s="419" t="s">
        <v>129</v>
      </c>
      <c r="I2" s="404"/>
      <c r="J2" s="404"/>
      <c r="K2" s="404"/>
      <c r="L2" s="405"/>
    </row>
    <row r="3" spans="1:23" ht="12.75" customHeight="1" x14ac:dyDescent="0.2">
      <c r="A3" s="407"/>
      <c r="B3" s="29"/>
      <c r="C3" s="29"/>
      <c r="D3" s="29"/>
      <c r="E3" s="412" t="s">
        <v>130</v>
      </c>
      <c r="F3" s="412" t="s">
        <v>131</v>
      </c>
      <c r="G3" s="412" t="s">
        <v>132</v>
      </c>
      <c r="H3" s="412" t="s">
        <v>110</v>
      </c>
      <c r="I3" s="412" t="s">
        <v>133</v>
      </c>
      <c r="J3" s="416" t="s">
        <v>134</v>
      </c>
      <c r="K3" s="412" t="s">
        <v>135</v>
      </c>
      <c r="L3" s="412" t="s">
        <v>136</v>
      </c>
    </row>
    <row r="4" spans="1:23" ht="103.5" customHeight="1" x14ac:dyDescent="0.2">
      <c r="A4" s="407"/>
      <c r="B4" s="29"/>
      <c r="C4" s="29"/>
      <c r="D4" s="29"/>
      <c r="E4" s="400"/>
      <c r="F4" s="400"/>
      <c r="G4" s="400"/>
      <c r="H4" s="400"/>
      <c r="I4" s="400"/>
      <c r="J4" s="400"/>
      <c r="K4" s="400"/>
      <c r="L4" s="400"/>
    </row>
    <row r="5" spans="1:23" ht="12.75" hidden="1" customHeight="1" x14ac:dyDescent="0.2">
      <c r="A5" s="407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 x14ac:dyDescent="0.2">
      <c r="A6" s="233" t="s">
        <v>137</v>
      </c>
      <c r="B6" s="213"/>
      <c r="C6" s="213"/>
      <c r="D6" s="213"/>
      <c r="E6" s="213">
        <v>42</v>
      </c>
      <c r="F6" s="213">
        <v>43</v>
      </c>
      <c r="G6" s="213">
        <v>44</v>
      </c>
      <c r="H6" s="234">
        <v>45</v>
      </c>
      <c r="I6" s="234">
        <v>46</v>
      </c>
      <c r="J6" s="234">
        <v>47</v>
      </c>
      <c r="K6" s="235">
        <v>48</v>
      </c>
      <c r="L6" s="234">
        <v>49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12.75" hidden="1" customHeight="1" x14ac:dyDescent="0.2">
      <c r="A7" s="32" t="s">
        <v>116</v>
      </c>
      <c r="B7" s="32"/>
      <c r="C7" s="32"/>
      <c r="D7" s="32"/>
      <c r="E7" s="35"/>
      <c r="F7" s="35"/>
      <c r="G7" s="35"/>
      <c r="H7" s="35"/>
      <c r="I7" s="35"/>
      <c r="J7" s="35"/>
      <c r="K7" s="35"/>
      <c r="L7" s="35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 hidden="1" customHeight="1" x14ac:dyDescent="0.2">
      <c r="A8" s="32" t="s">
        <v>117</v>
      </c>
      <c r="B8" s="32"/>
      <c r="C8" s="32"/>
      <c r="D8" s="32"/>
      <c r="E8" s="32"/>
      <c r="F8" s="3"/>
      <c r="G8" s="32"/>
      <c r="H8" s="32"/>
      <c r="I8" s="32"/>
      <c r="J8" s="32"/>
      <c r="K8" s="32"/>
      <c r="L8" s="32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 hidden="1" customHeight="1" x14ac:dyDescent="0.2">
      <c r="A9" s="32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4.75" customHeight="1" x14ac:dyDescent="0.2">
      <c r="A10" s="140" t="s">
        <v>19</v>
      </c>
      <c r="B10" s="141"/>
      <c r="C10" s="141"/>
      <c r="D10" s="142"/>
      <c r="E10" s="174">
        <f t="shared" ref="E10:L10" si="0">E11+E12</f>
        <v>7</v>
      </c>
      <c r="F10" s="174">
        <f t="shared" si="0"/>
        <v>13</v>
      </c>
      <c r="G10" s="174">
        <f t="shared" si="0"/>
        <v>23514</v>
      </c>
      <c r="H10" s="174">
        <f t="shared" si="0"/>
        <v>240</v>
      </c>
      <c r="I10" s="174">
        <f t="shared" si="0"/>
        <v>216</v>
      </c>
      <c r="J10" s="174">
        <f t="shared" si="0"/>
        <v>162</v>
      </c>
      <c r="K10" s="174">
        <f t="shared" si="0"/>
        <v>78</v>
      </c>
      <c r="L10" s="174">
        <f t="shared" si="0"/>
        <v>17</v>
      </c>
    </row>
    <row r="11" spans="1:23" ht="14.2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5</v>
      </c>
      <c r="F11" s="176">
        <v>13</v>
      </c>
      <c r="G11" s="176">
        <v>23288</v>
      </c>
      <c r="H11" s="176">
        <v>223</v>
      </c>
      <c r="I11" s="176">
        <v>199</v>
      </c>
      <c r="J11" s="176">
        <v>151</v>
      </c>
      <c r="K11" s="176">
        <v>72</v>
      </c>
      <c r="L11" s="176">
        <v>0</v>
      </c>
    </row>
    <row r="12" spans="1:23" ht="12.7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2</v>
      </c>
      <c r="F12" s="176">
        <v>0</v>
      </c>
      <c r="G12" s="176">
        <v>226</v>
      </c>
      <c r="H12" s="176">
        <v>17</v>
      </c>
      <c r="I12" s="176">
        <v>17</v>
      </c>
      <c r="J12" s="176">
        <v>11</v>
      </c>
      <c r="K12" s="176">
        <v>6</v>
      </c>
      <c r="L12" s="176">
        <v>17</v>
      </c>
    </row>
    <row r="13" spans="1:23" ht="15.75" customHeight="1" x14ac:dyDescent="0.2">
      <c r="A13" s="140" t="s">
        <v>26</v>
      </c>
      <c r="B13" s="141"/>
      <c r="C13" s="141"/>
      <c r="D13" s="142"/>
      <c r="E13" s="174">
        <f t="shared" ref="E13:L13" si="1">SUM(E14:E15)</f>
        <v>15</v>
      </c>
      <c r="F13" s="174">
        <f t="shared" si="1"/>
        <v>3</v>
      </c>
      <c r="G13" s="174">
        <f t="shared" si="1"/>
        <v>4296</v>
      </c>
      <c r="H13" s="174">
        <f t="shared" si="1"/>
        <v>5434</v>
      </c>
      <c r="I13" s="174">
        <f t="shared" si="1"/>
        <v>4865</v>
      </c>
      <c r="J13" s="174">
        <f t="shared" si="1"/>
        <v>2165</v>
      </c>
      <c r="K13" s="174">
        <f t="shared" si="1"/>
        <v>3264</v>
      </c>
      <c r="L13" s="174">
        <f t="shared" si="1"/>
        <v>5466</v>
      </c>
    </row>
    <row r="14" spans="1:23" ht="13.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14</v>
      </c>
      <c r="F14" s="177">
        <v>3</v>
      </c>
      <c r="G14" s="177">
        <v>4039</v>
      </c>
      <c r="H14" s="177">
        <v>1124</v>
      </c>
      <c r="I14" s="177">
        <v>876</v>
      </c>
      <c r="J14" s="177">
        <v>441</v>
      </c>
      <c r="K14" s="177">
        <v>683</v>
      </c>
      <c r="L14" s="177">
        <v>1149</v>
      </c>
    </row>
    <row r="15" spans="1:23" ht="12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1</v>
      </c>
      <c r="F15" s="178">
        <v>0</v>
      </c>
      <c r="G15" s="178">
        <v>257</v>
      </c>
      <c r="H15" s="178">
        <v>4310</v>
      </c>
      <c r="I15" s="178">
        <v>3989</v>
      </c>
      <c r="J15" s="178">
        <v>1724</v>
      </c>
      <c r="K15" s="178">
        <v>2581</v>
      </c>
      <c r="L15" s="178">
        <v>4317</v>
      </c>
    </row>
    <row r="16" spans="1:23" ht="13.5" customHeight="1" x14ac:dyDescent="0.2">
      <c r="A16" s="140" t="s">
        <v>33</v>
      </c>
      <c r="B16" s="141"/>
      <c r="C16" s="141"/>
      <c r="D16" s="147"/>
      <c r="E16" s="174">
        <f t="shared" ref="E16:L16" si="2">E17+E18+E21+E22</f>
        <v>254</v>
      </c>
      <c r="F16" s="174">
        <f t="shared" si="2"/>
        <v>401</v>
      </c>
      <c r="G16" s="174">
        <f t="shared" si="2"/>
        <v>93676</v>
      </c>
      <c r="H16" s="174">
        <f t="shared" si="2"/>
        <v>5750</v>
      </c>
      <c r="I16" s="174">
        <f t="shared" si="2"/>
        <v>5361</v>
      </c>
      <c r="J16" s="174">
        <f t="shared" si="2"/>
        <v>2745</v>
      </c>
      <c r="K16" s="174">
        <f t="shared" si="2"/>
        <v>3005</v>
      </c>
      <c r="L16" s="174">
        <f t="shared" si="2"/>
        <v>5739</v>
      </c>
    </row>
    <row r="17" spans="1:23" ht="13.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36">
        <v>43</v>
      </c>
      <c r="F17" s="236">
        <v>400</v>
      </c>
      <c r="G17" s="237">
        <v>92859</v>
      </c>
      <c r="H17" s="238">
        <v>444</v>
      </c>
      <c r="I17" s="239">
        <v>293</v>
      </c>
      <c r="J17" s="239">
        <v>358</v>
      </c>
      <c r="K17" s="239">
        <v>86</v>
      </c>
      <c r="L17" s="239">
        <v>233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27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4</v>
      </c>
      <c r="F18" s="183">
        <f t="shared" ref="F18:L18" si="3">F33+F39+F45+F48+F19+F20</f>
        <v>1</v>
      </c>
      <c r="G18" s="183">
        <f t="shared" si="3"/>
        <v>168</v>
      </c>
      <c r="H18" s="183">
        <f t="shared" si="3"/>
        <v>320</v>
      </c>
      <c r="I18" s="183">
        <f t="shared" si="3"/>
        <v>284</v>
      </c>
      <c r="J18" s="183">
        <f t="shared" si="3"/>
        <v>175</v>
      </c>
      <c r="K18" s="183">
        <f t="shared" si="3"/>
        <v>145</v>
      </c>
      <c r="L18" s="183">
        <f t="shared" si="3"/>
        <v>302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16.5" customHeight="1" x14ac:dyDescent="0.2">
      <c r="A19" s="154" t="s">
        <v>40</v>
      </c>
      <c r="B19" s="155"/>
      <c r="C19" s="155"/>
      <c r="D19" s="156"/>
      <c r="E19" s="119">
        <v>0</v>
      </c>
      <c r="F19" s="119">
        <v>0</v>
      </c>
      <c r="G19" s="119">
        <v>0</v>
      </c>
      <c r="H19" s="119">
        <v>41</v>
      </c>
      <c r="I19" s="119">
        <v>34</v>
      </c>
      <c r="J19" s="119">
        <v>21</v>
      </c>
      <c r="K19" s="119">
        <v>20</v>
      </c>
      <c r="L19" s="119">
        <v>46</v>
      </c>
    </row>
    <row r="20" spans="1:23" ht="15.75" customHeight="1" x14ac:dyDescent="0.2">
      <c r="A20" s="154" t="s">
        <v>41</v>
      </c>
      <c r="B20" s="155"/>
      <c r="C20" s="155"/>
      <c r="D20" s="156"/>
      <c r="E20" s="119">
        <v>1</v>
      </c>
      <c r="F20" s="119">
        <v>0</v>
      </c>
      <c r="G20" s="119">
        <v>0</v>
      </c>
      <c r="H20" s="119">
        <v>14</v>
      </c>
      <c r="I20" s="119">
        <v>14</v>
      </c>
      <c r="J20" s="119">
        <v>5</v>
      </c>
      <c r="K20" s="119">
        <v>9</v>
      </c>
      <c r="L20" s="119">
        <v>14</v>
      </c>
    </row>
    <row r="21" spans="1:23" ht="12.7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L21" si="4">E40</f>
        <v>0</v>
      </c>
      <c r="F21" s="183">
        <f t="shared" si="4"/>
        <v>0</v>
      </c>
      <c r="G21" s="183">
        <f t="shared" si="4"/>
        <v>42</v>
      </c>
      <c r="H21" s="183">
        <f t="shared" si="4"/>
        <v>214</v>
      </c>
      <c r="I21" s="183">
        <f t="shared" si="4"/>
        <v>199</v>
      </c>
      <c r="J21" s="183">
        <f t="shared" si="4"/>
        <v>100</v>
      </c>
      <c r="K21" s="183">
        <f t="shared" si="4"/>
        <v>114</v>
      </c>
      <c r="L21" s="183">
        <f t="shared" si="4"/>
        <v>217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2.7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L22" si="5">E23+E24</f>
        <v>207</v>
      </c>
      <c r="F22" s="183">
        <f t="shared" si="5"/>
        <v>0</v>
      </c>
      <c r="G22" s="183">
        <f t="shared" si="5"/>
        <v>607</v>
      </c>
      <c r="H22" s="183">
        <f t="shared" si="5"/>
        <v>4772</v>
      </c>
      <c r="I22" s="183">
        <f t="shared" si="5"/>
        <v>4585</v>
      </c>
      <c r="J22" s="183">
        <f t="shared" si="5"/>
        <v>2112</v>
      </c>
      <c r="K22" s="183">
        <f t="shared" si="5"/>
        <v>2660</v>
      </c>
      <c r="L22" s="183">
        <f t="shared" si="5"/>
        <v>4987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3.5" customHeight="1" x14ac:dyDescent="0.2">
      <c r="A23" s="143" t="s">
        <v>48</v>
      </c>
      <c r="B23" s="144"/>
      <c r="C23" s="144"/>
      <c r="D23" s="158"/>
      <c r="E23" s="119">
        <v>207</v>
      </c>
      <c r="F23" s="119">
        <v>0</v>
      </c>
      <c r="G23" s="119">
        <v>600</v>
      </c>
      <c r="H23" s="119">
        <v>2679</v>
      </c>
      <c r="I23" s="119">
        <v>2540</v>
      </c>
      <c r="J23" s="119">
        <v>1241</v>
      </c>
      <c r="K23" s="119">
        <v>1438</v>
      </c>
      <c r="L23" s="119">
        <v>2892</v>
      </c>
    </row>
    <row r="24" spans="1:23" ht="17.25" customHeight="1" x14ac:dyDescent="0.2">
      <c r="A24" s="143" t="s">
        <v>49</v>
      </c>
      <c r="B24" s="144"/>
      <c r="C24" s="144"/>
      <c r="D24" s="158"/>
      <c r="E24" s="184">
        <v>0</v>
      </c>
      <c r="F24" s="184">
        <v>0</v>
      </c>
      <c r="G24" s="184">
        <v>7</v>
      </c>
      <c r="H24" s="184">
        <v>2093</v>
      </c>
      <c r="I24" s="184">
        <v>2045</v>
      </c>
      <c r="J24" s="184">
        <v>871</v>
      </c>
      <c r="K24" s="184">
        <v>1222</v>
      </c>
      <c r="L24" s="177">
        <v>2095</v>
      </c>
    </row>
    <row r="25" spans="1:23" ht="12.75" customHeight="1" x14ac:dyDescent="0.2">
      <c r="A25" s="140" t="s">
        <v>50</v>
      </c>
      <c r="B25" s="141"/>
      <c r="C25" s="141"/>
      <c r="D25" s="141"/>
      <c r="E25" s="174">
        <f t="shared" ref="E25:L25" si="6">SUM(E26,E27,E30,E31 +E37)</f>
        <v>15</v>
      </c>
      <c r="F25" s="174">
        <f t="shared" si="6"/>
        <v>16</v>
      </c>
      <c r="G25" s="174">
        <f t="shared" si="6"/>
        <v>5635</v>
      </c>
      <c r="H25" s="174">
        <f t="shared" si="6"/>
        <v>839</v>
      </c>
      <c r="I25" s="174">
        <f t="shared" si="6"/>
        <v>289</v>
      </c>
      <c r="J25" s="174">
        <f t="shared" si="6"/>
        <v>735</v>
      </c>
      <c r="K25" s="174">
        <f t="shared" si="6"/>
        <v>104</v>
      </c>
      <c r="L25" s="174">
        <f t="shared" si="6"/>
        <v>76</v>
      </c>
    </row>
    <row r="26" spans="1:23" ht="12.7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0</v>
      </c>
      <c r="F26" s="119">
        <v>11</v>
      </c>
      <c r="G26" s="119">
        <v>5627</v>
      </c>
      <c r="H26" s="119">
        <v>764</v>
      </c>
      <c r="I26" s="119">
        <v>240</v>
      </c>
      <c r="J26" s="119">
        <v>694</v>
      </c>
      <c r="K26" s="119">
        <v>70</v>
      </c>
      <c r="L26" s="119">
        <v>0</v>
      </c>
    </row>
    <row r="27" spans="1:23" ht="12.75" customHeight="1" x14ac:dyDescent="0.2">
      <c r="A27" s="160" t="s">
        <v>54</v>
      </c>
      <c r="B27" s="161"/>
      <c r="C27" s="161"/>
      <c r="D27" s="162"/>
      <c r="E27" s="185">
        <f t="shared" ref="E27:L27" si="7">SUM(E28,E29)</f>
        <v>13</v>
      </c>
      <c r="F27" s="185">
        <f t="shared" si="7"/>
        <v>5</v>
      </c>
      <c r="G27" s="185">
        <f t="shared" si="7"/>
        <v>8</v>
      </c>
      <c r="H27" s="185">
        <f t="shared" si="7"/>
        <v>37</v>
      </c>
      <c r="I27" s="185">
        <f t="shared" si="7"/>
        <v>22</v>
      </c>
      <c r="J27" s="185">
        <f t="shared" si="7"/>
        <v>18</v>
      </c>
      <c r="K27" s="185">
        <f t="shared" si="7"/>
        <v>19</v>
      </c>
      <c r="L27" s="185">
        <f t="shared" si="7"/>
        <v>37</v>
      </c>
    </row>
    <row r="28" spans="1:23" ht="12.7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13</v>
      </c>
      <c r="F28" s="119">
        <v>5</v>
      </c>
      <c r="G28" s="119">
        <v>8</v>
      </c>
      <c r="H28" s="119">
        <v>14</v>
      </c>
      <c r="I28" s="119">
        <v>8</v>
      </c>
      <c r="J28" s="119">
        <v>2</v>
      </c>
      <c r="K28" s="119">
        <v>12</v>
      </c>
      <c r="L28" s="186">
        <v>14</v>
      </c>
    </row>
    <row r="29" spans="1:23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0</v>
      </c>
      <c r="F29" s="119">
        <v>0</v>
      </c>
      <c r="G29" s="119">
        <v>0</v>
      </c>
      <c r="H29" s="119">
        <v>23</v>
      </c>
      <c r="I29" s="119">
        <v>14</v>
      </c>
      <c r="J29" s="119">
        <v>16</v>
      </c>
      <c r="K29" s="119">
        <v>7</v>
      </c>
      <c r="L29" s="187">
        <v>23</v>
      </c>
    </row>
    <row r="30" spans="1:23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88">
        <v>0</v>
      </c>
    </row>
    <row r="31" spans="1:23" ht="12.75" customHeight="1" x14ac:dyDescent="0.2">
      <c r="A31" s="160" t="s">
        <v>64</v>
      </c>
      <c r="B31" s="161"/>
      <c r="C31" s="161"/>
      <c r="D31" s="161"/>
      <c r="E31" s="185">
        <f t="shared" ref="E31:L31" si="8">E34</f>
        <v>2</v>
      </c>
      <c r="F31" s="185">
        <f t="shared" si="8"/>
        <v>0</v>
      </c>
      <c r="G31" s="185">
        <f t="shared" si="8"/>
        <v>0</v>
      </c>
      <c r="H31" s="185">
        <f t="shared" si="8"/>
        <v>24</v>
      </c>
      <c r="I31" s="185">
        <f t="shared" si="8"/>
        <v>16</v>
      </c>
      <c r="J31" s="185">
        <f t="shared" si="8"/>
        <v>18</v>
      </c>
      <c r="K31" s="185">
        <f t="shared" si="8"/>
        <v>6</v>
      </c>
      <c r="L31" s="189">
        <f t="shared" si="8"/>
        <v>25</v>
      </c>
    </row>
    <row r="32" spans="1:23" ht="12.7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5</v>
      </c>
      <c r="F32" s="191">
        <v>5</v>
      </c>
      <c r="G32" s="191">
        <v>23973</v>
      </c>
      <c r="H32" s="191">
        <v>12</v>
      </c>
      <c r="I32" s="191">
        <v>8</v>
      </c>
      <c r="J32" s="191">
        <v>7</v>
      </c>
      <c r="K32" s="191">
        <v>5</v>
      </c>
      <c r="L32" s="164">
        <v>17</v>
      </c>
    </row>
    <row r="33" spans="1:12" ht="12.7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3</v>
      </c>
      <c r="F33" s="193">
        <v>1</v>
      </c>
      <c r="G33" s="193">
        <v>0</v>
      </c>
      <c r="H33" s="193">
        <v>42</v>
      </c>
      <c r="I33" s="193">
        <v>39</v>
      </c>
      <c r="J33" s="193">
        <v>21</v>
      </c>
      <c r="K33" s="193">
        <v>21</v>
      </c>
      <c r="L33" s="164">
        <v>42</v>
      </c>
    </row>
    <row r="34" spans="1:12" ht="12.75" customHeight="1" x14ac:dyDescent="0.2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119">
        <v>2</v>
      </c>
      <c r="F34" s="178">
        <v>0</v>
      </c>
      <c r="G34" s="178">
        <v>0</v>
      </c>
      <c r="H34" s="178">
        <v>24</v>
      </c>
      <c r="I34" s="178">
        <v>16</v>
      </c>
      <c r="J34" s="178">
        <v>18</v>
      </c>
      <c r="K34" s="178">
        <v>6</v>
      </c>
      <c r="L34" s="240">
        <v>25</v>
      </c>
    </row>
    <row r="35" spans="1:12" ht="12.75" customHeight="1" x14ac:dyDescent="0.2">
      <c r="A35" s="166" t="s">
        <v>74</v>
      </c>
      <c r="B35" s="144"/>
      <c r="C35" s="144"/>
      <c r="D35" s="144"/>
      <c r="E35" s="197">
        <f t="shared" ref="E35:L35" si="9">SUM(E32:E34)</f>
        <v>10</v>
      </c>
      <c r="F35" s="197">
        <f t="shared" si="9"/>
        <v>6</v>
      </c>
      <c r="G35" s="197">
        <f t="shared" si="9"/>
        <v>23973</v>
      </c>
      <c r="H35" s="197">
        <f t="shared" si="9"/>
        <v>78</v>
      </c>
      <c r="I35" s="197">
        <f t="shared" si="9"/>
        <v>63</v>
      </c>
      <c r="J35" s="197">
        <f t="shared" si="9"/>
        <v>46</v>
      </c>
      <c r="K35" s="197">
        <f t="shared" si="9"/>
        <v>32</v>
      </c>
      <c r="L35" s="198">
        <f t="shared" si="9"/>
        <v>84</v>
      </c>
    </row>
    <row r="36" spans="1:12" ht="12.75" customHeight="1" x14ac:dyDescent="0.2">
      <c r="A36" s="167" t="s">
        <v>75</v>
      </c>
      <c r="B36" s="161"/>
      <c r="C36" s="161"/>
      <c r="D36" s="161"/>
      <c r="E36" s="199">
        <f t="shared" ref="E36:L36" si="10">E38+E39+E40</f>
        <v>3</v>
      </c>
      <c r="F36" s="199">
        <f t="shared" si="10"/>
        <v>8</v>
      </c>
      <c r="G36" s="199">
        <f t="shared" si="10"/>
        <v>26121</v>
      </c>
      <c r="H36" s="199">
        <f t="shared" si="10"/>
        <v>403</v>
      </c>
      <c r="I36" s="199">
        <f t="shared" si="10"/>
        <v>368</v>
      </c>
      <c r="J36" s="199">
        <f t="shared" si="10"/>
        <v>209</v>
      </c>
      <c r="K36" s="199">
        <f t="shared" si="10"/>
        <v>194</v>
      </c>
      <c r="L36" s="199">
        <f t="shared" si="10"/>
        <v>418</v>
      </c>
    </row>
    <row r="37" spans="1:12" ht="12.75" customHeight="1" x14ac:dyDescent="0.2">
      <c r="A37" s="168" t="s">
        <v>76</v>
      </c>
      <c r="B37" s="161"/>
      <c r="C37" s="161"/>
      <c r="D37" s="161"/>
      <c r="E37" s="185">
        <f t="shared" ref="E37:L37" si="11">E41</f>
        <v>0</v>
      </c>
      <c r="F37" s="185">
        <f t="shared" si="11"/>
        <v>0</v>
      </c>
      <c r="G37" s="185">
        <f t="shared" si="11"/>
        <v>0</v>
      </c>
      <c r="H37" s="185">
        <f t="shared" si="11"/>
        <v>14</v>
      </c>
      <c r="I37" s="185">
        <f t="shared" si="11"/>
        <v>11</v>
      </c>
      <c r="J37" s="185">
        <f t="shared" si="11"/>
        <v>5</v>
      </c>
      <c r="K37" s="185">
        <f t="shared" si="11"/>
        <v>9</v>
      </c>
      <c r="L37" s="185">
        <f t="shared" si="11"/>
        <v>14</v>
      </c>
    </row>
    <row r="38" spans="1:12" ht="25.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3</v>
      </c>
      <c r="F38" s="119">
        <v>8</v>
      </c>
      <c r="G38" s="119">
        <v>26031</v>
      </c>
      <c r="H38" s="119">
        <v>12</v>
      </c>
      <c r="I38" s="119">
        <v>11</v>
      </c>
      <c r="J38" s="119">
        <v>9</v>
      </c>
      <c r="K38" s="119">
        <v>3</v>
      </c>
      <c r="L38" s="187">
        <v>18</v>
      </c>
    </row>
    <row r="39" spans="1:12" ht="12.75" customHeight="1" x14ac:dyDescent="0.2">
      <c r="A39" s="163" t="s">
        <v>119</v>
      </c>
      <c r="B39" s="144"/>
      <c r="C39" s="144"/>
      <c r="D39" s="144"/>
      <c r="E39" s="119">
        <v>0</v>
      </c>
      <c r="F39" s="119">
        <v>0</v>
      </c>
      <c r="G39" s="119">
        <v>48</v>
      </c>
      <c r="H39" s="119">
        <v>177</v>
      </c>
      <c r="I39" s="119">
        <v>158</v>
      </c>
      <c r="J39" s="119">
        <v>100</v>
      </c>
      <c r="K39" s="119">
        <v>77</v>
      </c>
      <c r="L39" s="187">
        <v>183</v>
      </c>
    </row>
    <row r="40" spans="1:12" ht="12.75" customHeight="1" x14ac:dyDescent="0.2">
      <c r="A40" s="163" t="s">
        <v>81</v>
      </c>
      <c r="B40" s="144"/>
      <c r="C40" s="144"/>
      <c r="D40" s="144"/>
      <c r="E40" s="119">
        <v>0</v>
      </c>
      <c r="F40" s="119">
        <v>0</v>
      </c>
      <c r="G40" s="119">
        <v>42</v>
      </c>
      <c r="H40" s="119">
        <v>214</v>
      </c>
      <c r="I40" s="119">
        <v>199</v>
      </c>
      <c r="J40" s="119">
        <v>100</v>
      </c>
      <c r="K40" s="119">
        <v>114</v>
      </c>
      <c r="L40" s="187">
        <v>217</v>
      </c>
    </row>
    <row r="41" spans="1:12" ht="12.75" customHeight="1" x14ac:dyDescent="0.2">
      <c r="A41" s="169" t="s">
        <v>82</v>
      </c>
      <c r="B41" s="144"/>
      <c r="C41" s="144"/>
      <c r="D41" s="144"/>
      <c r="E41" s="119">
        <v>0</v>
      </c>
      <c r="F41" s="119">
        <v>0</v>
      </c>
      <c r="G41" s="119">
        <v>0</v>
      </c>
      <c r="H41" s="119">
        <v>14</v>
      </c>
      <c r="I41" s="119">
        <v>11</v>
      </c>
      <c r="J41" s="119">
        <v>5</v>
      </c>
      <c r="K41" s="119">
        <v>9</v>
      </c>
      <c r="L41" s="187">
        <v>14</v>
      </c>
    </row>
    <row r="42" spans="1:12" ht="12.75" customHeight="1" x14ac:dyDescent="0.2">
      <c r="A42" s="170" t="s">
        <v>83</v>
      </c>
      <c r="B42" s="171"/>
      <c r="C42" s="171"/>
      <c r="D42" s="171"/>
      <c r="E42" s="200">
        <f t="shared" ref="E42:L42" si="12">E38+E39+E40</f>
        <v>3</v>
      </c>
      <c r="F42" s="200">
        <f t="shared" si="12"/>
        <v>8</v>
      </c>
      <c r="G42" s="200">
        <f t="shared" si="12"/>
        <v>26121</v>
      </c>
      <c r="H42" s="200">
        <f t="shared" si="12"/>
        <v>403</v>
      </c>
      <c r="I42" s="200">
        <f t="shared" si="12"/>
        <v>368</v>
      </c>
      <c r="J42" s="200">
        <f t="shared" si="12"/>
        <v>209</v>
      </c>
      <c r="K42" s="200">
        <f t="shared" si="12"/>
        <v>194</v>
      </c>
      <c r="L42" s="200">
        <f t="shared" si="12"/>
        <v>418</v>
      </c>
    </row>
    <row r="43" spans="1:12" ht="28.5" customHeight="1" x14ac:dyDescent="0.2">
      <c r="A43" s="160" t="s">
        <v>84</v>
      </c>
      <c r="B43" s="161"/>
      <c r="C43" s="161"/>
      <c r="D43" s="161"/>
      <c r="E43" s="185">
        <f t="shared" ref="E43:L43" si="13">SUM(E44:E45)</f>
        <v>0</v>
      </c>
      <c r="F43" s="185">
        <f t="shared" si="13"/>
        <v>28</v>
      </c>
      <c r="G43" s="185">
        <f t="shared" si="13"/>
        <v>140</v>
      </c>
      <c r="H43" s="185">
        <f t="shared" si="13"/>
        <v>54</v>
      </c>
      <c r="I43" s="185">
        <f t="shared" si="13"/>
        <v>30</v>
      </c>
      <c r="J43" s="185">
        <f t="shared" si="13"/>
        <v>45</v>
      </c>
      <c r="K43" s="185">
        <f t="shared" si="13"/>
        <v>9</v>
      </c>
      <c r="L43" s="189">
        <f t="shared" si="13"/>
        <v>27</v>
      </c>
    </row>
    <row r="44" spans="1:12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0</v>
      </c>
      <c r="F44" s="119">
        <v>28</v>
      </c>
      <c r="G44" s="119">
        <v>20</v>
      </c>
      <c r="H44" s="119">
        <v>34</v>
      </c>
      <c r="I44" s="119">
        <v>17</v>
      </c>
      <c r="J44" s="119">
        <v>30</v>
      </c>
      <c r="K44" s="119">
        <v>4</v>
      </c>
      <c r="L44" s="187">
        <v>10</v>
      </c>
    </row>
    <row r="45" spans="1:12" ht="27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0</v>
      </c>
      <c r="F45" s="119">
        <v>0</v>
      </c>
      <c r="G45" s="119">
        <v>120</v>
      </c>
      <c r="H45" s="119">
        <v>20</v>
      </c>
      <c r="I45" s="119">
        <v>13</v>
      </c>
      <c r="J45" s="119">
        <v>15</v>
      </c>
      <c r="K45" s="119">
        <v>5</v>
      </c>
      <c r="L45" s="187">
        <v>17</v>
      </c>
    </row>
    <row r="46" spans="1:12" ht="19.5" customHeight="1" x14ac:dyDescent="0.2">
      <c r="A46" s="160" t="s">
        <v>91</v>
      </c>
      <c r="B46" s="161"/>
      <c r="C46" s="161"/>
      <c r="D46" s="161"/>
      <c r="E46" s="185">
        <f t="shared" ref="E46:L46" si="14">SUM(E47:E48)</f>
        <v>7</v>
      </c>
      <c r="F46" s="185">
        <f t="shared" si="14"/>
        <v>7</v>
      </c>
      <c r="G46" s="185">
        <f t="shared" si="14"/>
        <v>467</v>
      </c>
      <c r="H46" s="185">
        <f t="shared" si="14"/>
        <v>53</v>
      </c>
      <c r="I46" s="185">
        <f t="shared" si="14"/>
        <v>26</v>
      </c>
      <c r="J46" s="185">
        <f t="shared" si="14"/>
        <v>37</v>
      </c>
      <c r="K46" s="185">
        <f t="shared" si="14"/>
        <v>16</v>
      </c>
      <c r="L46" s="189">
        <f t="shared" si="14"/>
        <v>22</v>
      </c>
    </row>
    <row r="47" spans="1:12" ht="12.7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7</v>
      </c>
      <c r="F47" s="119">
        <v>7</v>
      </c>
      <c r="G47" s="119">
        <v>467</v>
      </c>
      <c r="H47" s="119">
        <v>27</v>
      </c>
      <c r="I47" s="119">
        <v>0</v>
      </c>
      <c r="J47" s="119">
        <v>24</v>
      </c>
      <c r="K47" s="119">
        <v>3</v>
      </c>
      <c r="L47" s="187">
        <v>22</v>
      </c>
    </row>
    <row r="48" spans="1:12" ht="25.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0</v>
      </c>
      <c r="F48" s="119">
        <v>0</v>
      </c>
      <c r="G48" s="119">
        <v>0</v>
      </c>
      <c r="H48" s="119">
        <v>26</v>
      </c>
      <c r="I48" s="119">
        <v>26</v>
      </c>
      <c r="J48" s="119">
        <v>13</v>
      </c>
      <c r="K48" s="119">
        <v>13</v>
      </c>
      <c r="L48" s="187"/>
    </row>
    <row r="49" spans="1:12" ht="24" customHeight="1" x14ac:dyDescent="0.2">
      <c r="A49" s="172" t="s">
        <v>98</v>
      </c>
      <c r="B49" s="173"/>
      <c r="C49" s="173"/>
      <c r="D49" s="173"/>
      <c r="E49" s="174">
        <f t="shared" ref="E49:L49" si="15">E25+E16+E13+E10</f>
        <v>291</v>
      </c>
      <c r="F49" s="174">
        <f t="shared" si="15"/>
        <v>433</v>
      </c>
      <c r="G49" s="174">
        <f t="shared" si="15"/>
        <v>127121</v>
      </c>
      <c r="H49" s="174">
        <f t="shared" si="15"/>
        <v>12263</v>
      </c>
      <c r="I49" s="174">
        <f t="shared" si="15"/>
        <v>10731</v>
      </c>
      <c r="J49" s="174">
        <f t="shared" si="15"/>
        <v>5807</v>
      </c>
      <c r="K49" s="174">
        <f t="shared" si="15"/>
        <v>6451</v>
      </c>
      <c r="L49" s="174">
        <f t="shared" si="15"/>
        <v>11298</v>
      </c>
    </row>
    <row r="50" spans="1:12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</sheetData>
  <mergeCells count="12">
    <mergeCell ref="H3:H4"/>
    <mergeCell ref="I3:I4"/>
    <mergeCell ref="J3:J4"/>
    <mergeCell ref="K3:K4"/>
    <mergeCell ref="A1:L1"/>
    <mergeCell ref="A2:A5"/>
    <mergeCell ref="E2:G2"/>
    <mergeCell ref="H2:L2"/>
    <mergeCell ref="E3:E4"/>
    <mergeCell ref="F3:F4"/>
    <mergeCell ref="G3:G4"/>
    <mergeCell ref="L3:L4"/>
  </mergeCells>
  <dataValidations count="1">
    <dataValidation type="list" allowBlank="1" showErrorMessage="1" sqref="B11:B12 B14:B15 B17:B24 B26 B28:B30 B32:B34 B38:B42 B44:B45 B47:B48">
      <formula1>types</formula1>
    </dataValidation>
  </dataValidations>
  <pageMargins left="0.7" right="0.7" top="0.75" bottom="0.75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8"/>
  <sheetViews>
    <sheetView topLeftCell="A10" zoomScale="78" zoomScaleNormal="78" workbookViewId="0">
      <selection activeCell="E18" sqref="E18"/>
    </sheetView>
  </sheetViews>
  <sheetFormatPr defaultColWidth="12.5703125" defaultRowHeight="15" customHeight="1" x14ac:dyDescent="0.2"/>
  <cols>
    <col min="1" max="1" width="74.7109375" customWidth="1"/>
    <col min="2" max="2" width="29.28515625" hidden="1" customWidth="1"/>
    <col min="3" max="3" width="17" hidden="1" customWidth="1"/>
    <col min="4" max="4" width="5" hidden="1" customWidth="1"/>
    <col min="5" max="5" width="9.28515625" customWidth="1"/>
    <col min="6" max="6" width="8" customWidth="1"/>
    <col min="7" max="7" width="10.5703125" customWidth="1"/>
    <col min="8" max="8" width="9" customWidth="1"/>
    <col min="9" max="9" width="10" customWidth="1"/>
    <col min="10" max="10" width="9" customWidth="1"/>
    <col min="11" max="11" width="10.7109375" customWidth="1"/>
    <col min="12" max="12" width="10.42578125" customWidth="1"/>
    <col min="13" max="13" width="8.85546875" customWidth="1"/>
    <col min="14" max="14" width="13.28515625" customWidth="1"/>
    <col min="15" max="15" width="9.85546875" customWidth="1"/>
    <col min="16" max="16" width="10.28515625" customWidth="1"/>
    <col min="17" max="17" width="13.85546875" customWidth="1"/>
    <col min="18" max="23" width="8.7109375" customWidth="1"/>
  </cols>
  <sheetData>
    <row r="1" spans="1:23" ht="15.75" customHeight="1" x14ac:dyDescent="0.2">
      <c r="A1" s="420" t="s">
        <v>138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"/>
    </row>
    <row r="2" spans="1:23" ht="15.75" customHeight="1" x14ac:dyDescent="0.2">
      <c r="A2" s="421" t="s">
        <v>139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5"/>
    </row>
    <row r="3" spans="1:23" ht="39.75" customHeight="1" x14ac:dyDescent="0.2">
      <c r="A3" s="422" t="s">
        <v>3</v>
      </c>
      <c r="B3" s="13"/>
      <c r="C3" s="30"/>
      <c r="D3" s="30"/>
      <c r="E3" s="423" t="s">
        <v>140</v>
      </c>
      <c r="F3" s="427"/>
      <c r="G3" s="423" t="s">
        <v>141</v>
      </c>
      <c r="H3" s="387"/>
      <c r="I3" s="424" t="s">
        <v>142</v>
      </c>
      <c r="J3" s="398"/>
      <c r="K3" s="398"/>
      <c r="L3" s="426" t="s">
        <v>143</v>
      </c>
      <c r="M3" s="387"/>
      <c r="N3" s="387"/>
      <c r="O3" s="387"/>
      <c r="P3" s="423" t="s">
        <v>144</v>
      </c>
      <c r="Q3" s="427"/>
    </row>
    <row r="4" spans="1:23" ht="12.75" hidden="1" customHeight="1" x14ac:dyDescent="0.2">
      <c r="A4" s="407"/>
      <c r="B4" s="28"/>
      <c r="C4" s="29"/>
      <c r="D4" s="29"/>
      <c r="E4" s="399" t="s">
        <v>110</v>
      </c>
      <c r="F4" s="408" t="s">
        <v>145</v>
      </c>
      <c r="G4" s="429" t="s">
        <v>146</v>
      </c>
      <c r="H4" s="430" t="s">
        <v>147</v>
      </c>
      <c r="I4" s="425"/>
      <c r="J4" s="387"/>
      <c r="K4" s="387"/>
      <c r="L4" s="412" t="s">
        <v>148</v>
      </c>
      <c r="M4" s="412" t="s">
        <v>149</v>
      </c>
      <c r="N4" s="428" t="s">
        <v>150</v>
      </c>
      <c r="O4" s="404"/>
      <c r="P4" s="61"/>
      <c r="Q4" s="61"/>
    </row>
    <row r="5" spans="1:23" ht="119.25" customHeight="1" x14ac:dyDescent="0.2">
      <c r="A5" s="400"/>
      <c r="B5" s="62"/>
      <c r="C5" s="31"/>
      <c r="D5" s="31"/>
      <c r="E5" s="407"/>
      <c r="F5" s="407"/>
      <c r="G5" s="400"/>
      <c r="H5" s="425"/>
      <c r="I5" s="10" t="s">
        <v>151</v>
      </c>
      <c r="J5" s="10" t="s">
        <v>152</v>
      </c>
      <c r="K5" s="63" t="s">
        <v>153</v>
      </c>
      <c r="L5" s="400"/>
      <c r="M5" s="400"/>
      <c r="N5" s="8" t="s">
        <v>154</v>
      </c>
      <c r="O5" s="64" t="s">
        <v>155</v>
      </c>
      <c r="P5" s="65" t="s">
        <v>156</v>
      </c>
      <c r="Q5" s="9" t="s">
        <v>157</v>
      </c>
    </row>
    <row r="6" spans="1:23" ht="12" customHeight="1" x14ac:dyDescent="0.2">
      <c r="A6" s="241" t="s">
        <v>158</v>
      </c>
      <c r="B6" s="213" t="s">
        <v>16</v>
      </c>
      <c r="C6" s="214" t="s">
        <v>17</v>
      </c>
      <c r="D6" s="216" t="s">
        <v>18</v>
      </c>
      <c r="E6" s="242">
        <v>50</v>
      </c>
      <c r="F6" s="242">
        <v>51</v>
      </c>
      <c r="G6" s="242">
        <v>52</v>
      </c>
      <c r="H6" s="242">
        <v>53</v>
      </c>
      <c r="I6" s="243">
        <v>54</v>
      </c>
      <c r="J6" s="243">
        <v>55</v>
      </c>
      <c r="K6" s="244">
        <v>56</v>
      </c>
      <c r="L6" s="234">
        <v>57</v>
      </c>
      <c r="M6" s="234">
        <v>58</v>
      </c>
      <c r="N6" s="234">
        <v>59</v>
      </c>
      <c r="O6" s="235">
        <v>60</v>
      </c>
      <c r="P6" s="234">
        <v>61</v>
      </c>
      <c r="Q6" s="234">
        <v>62</v>
      </c>
      <c r="R6" s="68"/>
      <c r="S6" s="68"/>
      <c r="T6" s="68"/>
      <c r="U6" s="68"/>
      <c r="V6" s="68"/>
      <c r="W6" s="68"/>
    </row>
    <row r="7" spans="1:23" ht="14.25" hidden="1" customHeight="1" x14ac:dyDescent="0.2">
      <c r="A7" s="32" t="s">
        <v>116</v>
      </c>
      <c r="B7" s="35"/>
      <c r="C7" s="69"/>
      <c r="D7" s="35"/>
      <c r="E7" s="36"/>
      <c r="F7" s="36"/>
      <c r="G7" s="36"/>
      <c r="H7" s="36"/>
      <c r="I7" s="36"/>
      <c r="J7" s="70"/>
      <c r="K7" s="71"/>
      <c r="L7" s="35"/>
      <c r="M7" s="35"/>
      <c r="N7" s="35"/>
      <c r="O7" s="72"/>
      <c r="P7" s="72"/>
      <c r="Q7" s="72"/>
    </row>
    <row r="8" spans="1:23" ht="14.25" hidden="1" customHeight="1" x14ac:dyDescent="0.2">
      <c r="A8" s="32" t="s">
        <v>117</v>
      </c>
      <c r="B8" s="32"/>
      <c r="C8" s="73"/>
      <c r="D8" s="32"/>
      <c r="E8" s="32"/>
      <c r="F8" s="74"/>
      <c r="G8" s="74"/>
      <c r="H8" s="74"/>
      <c r="I8" s="74"/>
      <c r="J8" s="74"/>
      <c r="K8" s="75"/>
      <c r="L8" s="74"/>
      <c r="M8" s="74"/>
      <c r="N8" s="74"/>
      <c r="O8" s="76"/>
      <c r="P8" s="61"/>
      <c r="Q8" s="61"/>
    </row>
    <row r="9" spans="1:23" ht="14.25" hidden="1" customHeight="1" x14ac:dyDescent="0.2">
      <c r="A9" s="32" t="s">
        <v>118</v>
      </c>
      <c r="B9" s="32"/>
      <c r="C9" s="73"/>
      <c r="D9" s="32"/>
      <c r="E9" s="32"/>
      <c r="F9" s="32"/>
      <c r="G9" s="32"/>
      <c r="H9" s="32"/>
      <c r="I9" s="32"/>
      <c r="J9" s="32"/>
      <c r="K9" s="77"/>
      <c r="L9" s="32"/>
      <c r="M9" s="32"/>
      <c r="N9" s="32"/>
      <c r="O9" s="77"/>
      <c r="P9" s="61"/>
      <c r="Q9" s="61"/>
    </row>
    <row r="10" spans="1:23" ht="25.5" customHeight="1" x14ac:dyDescent="0.2">
      <c r="A10" s="140" t="s">
        <v>19</v>
      </c>
      <c r="B10" s="141"/>
      <c r="C10" s="141"/>
      <c r="D10" s="142"/>
      <c r="E10" s="174">
        <f t="shared" ref="E10:Q10" si="0">E11+E12</f>
        <v>19021</v>
      </c>
      <c r="F10" s="174">
        <f t="shared" si="0"/>
        <v>12450</v>
      </c>
      <c r="G10" s="174">
        <f t="shared" si="0"/>
        <v>10905</v>
      </c>
      <c r="H10" s="174">
        <f t="shared" si="0"/>
        <v>8116</v>
      </c>
      <c r="I10" s="174">
        <f t="shared" si="0"/>
        <v>3843</v>
      </c>
      <c r="J10" s="174">
        <f t="shared" si="0"/>
        <v>2359</v>
      </c>
      <c r="K10" s="174">
        <f t="shared" si="0"/>
        <v>369</v>
      </c>
      <c r="L10" s="174">
        <f t="shared" si="0"/>
        <v>136552</v>
      </c>
      <c r="M10" s="174">
        <f t="shared" si="0"/>
        <v>31791</v>
      </c>
      <c r="N10" s="174">
        <f t="shared" si="0"/>
        <v>175589</v>
      </c>
      <c r="O10" s="174">
        <f t="shared" si="0"/>
        <v>50425</v>
      </c>
      <c r="P10" s="174">
        <f t="shared" si="0"/>
        <v>54784</v>
      </c>
      <c r="Q10" s="174">
        <f t="shared" si="0"/>
        <v>1078197</v>
      </c>
      <c r="S10" s="78"/>
    </row>
    <row r="11" spans="1:23" ht="12.7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3924</v>
      </c>
      <c r="F11" s="176">
        <v>298</v>
      </c>
      <c r="G11" s="176">
        <v>2436</v>
      </c>
      <c r="H11" s="176">
        <v>1488</v>
      </c>
      <c r="I11" s="176">
        <v>2009</v>
      </c>
      <c r="J11" s="176">
        <v>1248</v>
      </c>
      <c r="K11" s="176">
        <v>369</v>
      </c>
      <c r="L11" s="176">
        <v>129452</v>
      </c>
      <c r="M11" s="176">
        <v>31791</v>
      </c>
      <c r="N11" s="176">
        <v>162048</v>
      </c>
      <c r="O11" s="176">
        <v>50425</v>
      </c>
      <c r="P11" s="176">
        <v>39558</v>
      </c>
      <c r="Q11" s="176">
        <v>942429</v>
      </c>
      <c r="S11" s="78"/>
    </row>
    <row r="12" spans="1:23" ht="12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15097</v>
      </c>
      <c r="F12" s="176">
        <v>12152</v>
      </c>
      <c r="G12" s="176">
        <v>8469</v>
      </c>
      <c r="H12" s="176">
        <v>6628</v>
      </c>
      <c r="I12" s="176">
        <v>1834</v>
      </c>
      <c r="J12" s="176">
        <v>1111</v>
      </c>
      <c r="K12" s="176">
        <v>0</v>
      </c>
      <c r="L12" s="176">
        <v>7100</v>
      </c>
      <c r="M12" s="176">
        <v>0</v>
      </c>
      <c r="N12" s="176">
        <v>13541</v>
      </c>
      <c r="O12" s="176">
        <v>0</v>
      </c>
      <c r="P12" s="176">
        <v>15226</v>
      </c>
      <c r="Q12" s="176">
        <v>135768</v>
      </c>
      <c r="S12" s="78"/>
    </row>
    <row r="13" spans="1:23" ht="13.5" customHeight="1" x14ac:dyDescent="0.2">
      <c r="A13" s="140" t="s">
        <v>26</v>
      </c>
      <c r="B13" s="141"/>
      <c r="C13" s="141"/>
      <c r="D13" s="142"/>
      <c r="E13" s="174">
        <f t="shared" ref="E13:Q13" si="1">SUM(E14:E15)</f>
        <v>659676</v>
      </c>
      <c r="F13" s="174">
        <f t="shared" si="1"/>
        <v>346264</v>
      </c>
      <c r="G13" s="174">
        <f t="shared" si="1"/>
        <v>404006</v>
      </c>
      <c r="H13" s="174">
        <f t="shared" si="1"/>
        <v>255670</v>
      </c>
      <c r="I13" s="174">
        <f t="shared" si="1"/>
        <v>127171</v>
      </c>
      <c r="J13" s="174">
        <f t="shared" si="1"/>
        <v>125391</v>
      </c>
      <c r="K13" s="174">
        <f t="shared" si="1"/>
        <v>60850</v>
      </c>
      <c r="L13" s="174">
        <f t="shared" si="1"/>
        <v>79087</v>
      </c>
      <c r="M13" s="174">
        <f t="shared" si="1"/>
        <v>831733</v>
      </c>
      <c r="N13" s="174">
        <f t="shared" si="1"/>
        <v>249909</v>
      </c>
      <c r="O13" s="174">
        <f t="shared" si="1"/>
        <v>1307320</v>
      </c>
      <c r="P13" s="174">
        <f t="shared" si="1"/>
        <v>652220</v>
      </c>
      <c r="Q13" s="174">
        <f t="shared" si="1"/>
        <v>6731897</v>
      </c>
      <c r="S13" s="78"/>
    </row>
    <row r="14" spans="1:23" ht="12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274312</v>
      </c>
      <c r="F14" s="177">
        <v>159398</v>
      </c>
      <c r="G14" s="177">
        <v>170331</v>
      </c>
      <c r="H14" s="177">
        <v>103981</v>
      </c>
      <c r="I14" s="177">
        <v>49307</v>
      </c>
      <c r="J14" s="177">
        <v>43983</v>
      </c>
      <c r="K14" s="177">
        <v>21624</v>
      </c>
      <c r="L14" s="177">
        <v>79064</v>
      </c>
      <c r="M14" s="177">
        <v>802930</v>
      </c>
      <c r="N14" s="177">
        <v>249811</v>
      </c>
      <c r="O14" s="177">
        <v>1248327</v>
      </c>
      <c r="P14" s="177">
        <v>225908</v>
      </c>
      <c r="Q14" s="177">
        <v>4118688</v>
      </c>
      <c r="S14" s="78"/>
    </row>
    <row r="15" spans="1:23" ht="12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385364</v>
      </c>
      <c r="F15" s="178">
        <v>186866</v>
      </c>
      <c r="G15" s="178">
        <v>233675</v>
      </c>
      <c r="H15" s="178">
        <v>151689</v>
      </c>
      <c r="I15" s="178">
        <v>77864</v>
      </c>
      <c r="J15" s="178">
        <v>81408</v>
      </c>
      <c r="K15" s="178">
        <v>39226</v>
      </c>
      <c r="L15" s="178">
        <v>23</v>
      </c>
      <c r="M15" s="178">
        <v>28803</v>
      </c>
      <c r="N15" s="178">
        <v>98</v>
      </c>
      <c r="O15" s="178">
        <v>58993</v>
      </c>
      <c r="P15" s="178">
        <v>426312</v>
      </c>
      <c r="Q15" s="178">
        <v>2613209</v>
      </c>
      <c r="S15" s="78"/>
    </row>
    <row r="16" spans="1:23" ht="24.75" customHeight="1" x14ac:dyDescent="0.2">
      <c r="A16" s="140" t="s">
        <v>33</v>
      </c>
      <c r="B16" s="141"/>
      <c r="C16" s="141"/>
      <c r="D16" s="147"/>
      <c r="E16" s="174">
        <f t="shared" ref="E16:Q16" si="2">E17+E18+E21+E22</f>
        <v>463825</v>
      </c>
      <c r="F16" s="174">
        <f t="shared" si="2"/>
        <v>289469</v>
      </c>
      <c r="G16" s="174">
        <f t="shared" si="2"/>
        <v>253203</v>
      </c>
      <c r="H16" s="174">
        <f t="shared" si="2"/>
        <v>210622</v>
      </c>
      <c r="I16" s="174">
        <f t="shared" si="2"/>
        <v>126419</v>
      </c>
      <c r="J16" s="174">
        <f t="shared" si="2"/>
        <v>42175</v>
      </c>
      <c r="K16" s="174">
        <f t="shared" si="2"/>
        <v>5747</v>
      </c>
      <c r="L16" s="174">
        <f t="shared" si="2"/>
        <v>1063018</v>
      </c>
      <c r="M16" s="174">
        <f t="shared" si="2"/>
        <v>4174</v>
      </c>
      <c r="N16" s="174">
        <f t="shared" si="2"/>
        <v>1526123</v>
      </c>
      <c r="O16" s="174">
        <f t="shared" si="2"/>
        <v>8602</v>
      </c>
      <c r="P16" s="174">
        <f t="shared" si="2"/>
        <v>39433</v>
      </c>
      <c r="Q16" s="174">
        <f t="shared" si="2"/>
        <v>442223</v>
      </c>
      <c r="S16" s="78"/>
    </row>
    <row r="17" spans="1:23" ht="14.2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38">
        <v>62911</v>
      </c>
      <c r="F17" s="239">
        <v>3</v>
      </c>
      <c r="G17" s="245">
        <v>38100</v>
      </c>
      <c r="H17" s="246">
        <v>24811</v>
      </c>
      <c r="I17" s="238">
        <v>50889</v>
      </c>
      <c r="J17" s="239">
        <v>11005</v>
      </c>
      <c r="K17" s="239">
        <v>1014</v>
      </c>
      <c r="L17" s="246">
        <v>1031965</v>
      </c>
      <c r="M17" s="246">
        <v>2637</v>
      </c>
      <c r="N17" s="246">
        <v>1453983</v>
      </c>
      <c r="O17" s="246">
        <v>5500</v>
      </c>
      <c r="P17" s="238">
        <v>15707</v>
      </c>
      <c r="Q17" s="239">
        <v>234283</v>
      </c>
      <c r="S17" s="78"/>
    </row>
    <row r="18" spans="1:23" ht="27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34432</v>
      </c>
      <c r="F18" s="183">
        <f t="shared" ref="F18:Q18" si="3">F33+F39+F45+F48+F19+F20</f>
        <v>2737</v>
      </c>
      <c r="G18" s="183">
        <f t="shared" si="3"/>
        <v>20675</v>
      </c>
      <c r="H18" s="183">
        <f t="shared" si="3"/>
        <v>13757</v>
      </c>
      <c r="I18" s="183">
        <f t="shared" si="3"/>
        <v>26169</v>
      </c>
      <c r="J18" s="183">
        <f t="shared" si="3"/>
        <v>4707</v>
      </c>
      <c r="K18" s="183">
        <f t="shared" si="3"/>
        <v>789</v>
      </c>
      <c r="L18" s="183">
        <f t="shared" si="3"/>
        <v>30414</v>
      </c>
      <c r="M18" s="183">
        <f t="shared" si="3"/>
        <v>0</v>
      </c>
      <c r="N18" s="183">
        <f t="shared" si="3"/>
        <v>70834</v>
      </c>
      <c r="O18" s="183">
        <f t="shared" si="3"/>
        <v>0</v>
      </c>
      <c r="P18" s="183">
        <f t="shared" si="3"/>
        <v>1286</v>
      </c>
      <c r="Q18" s="183">
        <f t="shared" si="3"/>
        <v>73960</v>
      </c>
      <c r="R18" s="56"/>
      <c r="S18" s="78"/>
      <c r="T18" s="56"/>
      <c r="U18" s="56"/>
      <c r="V18" s="56"/>
      <c r="W18" s="56"/>
    </row>
    <row r="19" spans="1:23" ht="15" customHeight="1" x14ac:dyDescent="0.2">
      <c r="A19" s="154" t="s">
        <v>40</v>
      </c>
      <c r="B19" s="155"/>
      <c r="C19" s="155"/>
      <c r="D19" s="156"/>
      <c r="E19" s="119">
        <v>3553</v>
      </c>
      <c r="F19" s="119">
        <v>192</v>
      </c>
      <c r="G19" s="119">
        <v>2755</v>
      </c>
      <c r="H19" s="119">
        <v>798</v>
      </c>
      <c r="I19" s="119">
        <v>3144</v>
      </c>
      <c r="J19" s="119">
        <v>185</v>
      </c>
      <c r="K19" s="119">
        <v>32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S19" s="78"/>
    </row>
    <row r="20" spans="1:23" ht="15" customHeight="1" x14ac:dyDescent="0.2">
      <c r="A20" s="154" t="s">
        <v>41</v>
      </c>
      <c r="B20" s="155"/>
      <c r="C20" s="155"/>
      <c r="D20" s="156"/>
      <c r="E20" s="119">
        <v>1922</v>
      </c>
      <c r="F20" s="119">
        <v>55</v>
      </c>
      <c r="G20" s="119">
        <v>1719</v>
      </c>
      <c r="H20" s="119">
        <v>203</v>
      </c>
      <c r="I20" s="119">
        <v>1758</v>
      </c>
      <c r="J20" s="119">
        <v>105</v>
      </c>
      <c r="K20" s="119">
        <v>4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S20" s="78"/>
    </row>
    <row r="21" spans="1:23" ht="25.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Q21" si="4">E40</f>
        <v>12133</v>
      </c>
      <c r="F21" s="183">
        <f t="shared" si="4"/>
        <v>1673</v>
      </c>
      <c r="G21" s="183">
        <f t="shared" si="4"/>
        <v>4090</v>
      </c>
      <c r="H21" s="183">
        <f t="shared" si="4"/>
        <v>8043</v>
      </c>
      <c r="I21" s="183">
        <f t="shared" si="4"/>
        <v>8604</v>
      </c>
      <c r="J21" s="183">
        <f t="shared" si="4"/>
        <v>1674</v>
      </c>
      <c r="K21" s="183">
        <f t="shared" si="4"/>
        <v>197</v>
      </c>
      <c r="L21" s="183">
        <f t="shared" si="4"/>
        <v>0</v>
      </c>
      <c r="M21" s="183">
        <f t="shared" si="4"/>
        <v>270</v>
      </c>
      <c r="N21" s="183">
        <f t="shared" si="4"/>
        <v>0</v>
      </c>
      <c r="O21" s="183">
        <f t="shared" si="4"/>
        <v>540</v>
      </c>
      <c r="P21" s="183">
        <f t="shared" si="4"/>
        <v>1203</v>
      </c>
      <c r="Q21" s="183">
        <f t="shared" si="4"/>
        <v>7376</v>
      </c>
      <c r="R21" s="139"/>
      <c r="S21" s="78"/>
    </row>
    <row r="22" spans="1:23" ht="14.2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Q22" si="5">E23+E24</f>
        <v>354349</v>
      </c>
      <c r="F22" s="183">
        <f t="shared" si="5"/>
        <v>285056</v>
      </c>
      <c r="G22" s="183">
        <f t="shared" si="5"/>
        <v>190338</v>
      </c>
      <c r="H22" s="183">
        <f t="shared" si="5"/>
        <v>164011</v>
      </c>
      <c r="I22" s="183">
        <f t="shared" si="5"/>
        <v>40757</v>
      </c>
      <c r="J22" s="183">
        <f t="shared" si="5"/>
        <v>24789</v>
      </c>
      <c r="K22" s="183">
        <f t="shared" si="5"/>
        <v>3747</v>
      </c>
      <c r="L22" s="183">
        <f t="shared" si="5"/>
        <v>639</v>
      </c>
      <c r="M22" s="183">
        <f t="shared" si="5"/>
        <v>1267</v>
      </c>
      <c r="N22" s="183">
        <f t="shared" si="5"/>
        <v>1306</v>
      </c>
      <c r="O22" s="183">
        <f t="shared" si="5"/>
        <v>2562</v>
      </c>
      <c r="P22" s="183">
        <f t="shared" si="5"/>
        <v>21237</v>
      </c>
      <c r="Q22" s="183">
        <f t="shared" si="5"/>
        <v>126604</v>
      </c>
      <c r="S22" s="79"/>
    </row>
    <row r="23" spans="1:23" ht="18.75" customHeight="1" x14ac:dyDescent="0.2">
      <c r="A23" s="143" t="s">
        <v>48</v>
      </c>
      <c r="B23" s="144"/>
      <c r="C23" s="144"/>
      <c r="D23" s="158"/>
      <c r="E23" s="119">
        <v>242812</v>
      </c>
      <c r="F23" s="119">
        <v>194389</v>
      </c>
      <c r="G23" s="119">
        <v>130095</v>
      </c>
      <c r="H23" s="119">
        <v>112717</v>
      </c>
      <c r="I23" s="119">
        <v>29999</v>
      </c>
      <c r="J23" s="119">
        <v>16034</v>
      </c>
      <c r="K23" s="119">
        <v>2390</v>
      </c>
      <c r="L23" s="119">
        <v>639</v>
      </c>
      <c r="M23" s="119">
        <v>1267</v>
      </c>
      <c r="N23" s="119">
        <v>1306</v>
      </c>
      <c r="O23" s="119">
        <v>2562</v>
      </c>
      <c r="P23" s="119">
        <v>8558</v>
      </c>
      <c r="Q23" s="119">
        <v>58871</v>
      </c>
      <c r="S23" s="79"/>
    </row>
    <row r="24" spans="1:23" ht="15.75" customHeight="1" x14ac:dyDescent="0.2">
      <c r="A24" s="143" t="s">
        <v>49</v>
      </c>
      <c r="B24" s="144"/>
      <c r="C24" s="144"/>
      <c r="D24" s="158"/>
      <c r="E24" s="184">
        <v>111537</v>
      </c>
      <c r="F24" s="184">
        <v>90667</v>
      </c>
      <c r="G24" s="184">
        <v>60243</v>
      </c>
      <c r="H24" s="184">
        <v>51294</v>
      </c>
      <c r="I24" s="184">
        <v>10758</v>
      </c>
      <c r="J24" s="184">
        <v>8755</v>
      </c>
      <c r="K24" s="184">
        <v>1357</v>
      </c>
      <c r="L24" s="177">
        <v>0</v>
      </c>
      <c r="M24" s="184">
        <v>0</v>
      </c>
      <c r="N24" s="184">
        <v>0</v>
      </c>
      <c r="O24" s="177">
        <v>0</v>
      </c>
      <c r="P24" s="184">
        <v>12679</v>
      </c>
      <c r="Q24" s="177">
        <v>67733</v>
      </c>
      <c r="S24" s="79"/>
    </row>
    <row r="25" spans="1:23" ht="12.75" customHeight="1" x14ac:dyDescent="0.2">
      <c r="A25" s="140" t="s">
        <v>50</v>
      </c>
      <c r="B25" s="141"/>
      <c r="C25" s="141"/>
      <c r="D25" s="141"/>
      <c r="E25" s="174">
        <f t="shared" ref="E25:Q25" si="6">SUM(E26,E27,E30,E31 +E37)</f>
        <v>8397</v>
      </c>
      <c r="F25" s="174">
        <f t="shared" si="6"/>
        <v>1431</v>
      </c>
      <c r="G25" s="174">
        <f>SUM(G26,G27,G30,G31 +G37)</f>
        <v>5110</v>
      </c>
      <c r="H25" s="174">
        <f t="shared" si="6"/>
        <v>3287</v>
      </c>
      <c r="I25" s="174">
        <f t="shared" si="6"/>
        <v>1753</v>
      </c>
      <c r="J25" s="174">
        <f t="shared" si="6"/>
        <v>2877</v>
      </c>
      <c r="K25" s="174">
        <f t="shared" si="6"/>
        <v>1883</v>
      </c>
      <c r="L25" s="174">
        <f t="shared" si="6"/>
        <v>2141192</v>
      </c>
      <c r="M25" s="174">
        <f t="shared" si="6"/>
        <v>3176</v>
      </c>
      <c r="N25" s="174">
        <f t="shared" si="6"/>
        <v>2830494</v>
      </c>
      <c r="O25" s="174">
        <f t="shared" si="6"/>
        <v>7141</v>
      </c>
      <c r="P25" s="174">
        <f t="shared" si="6"/>
        <v>1623</v>
      </c>
      <c r="Q25" s="174">
        <f t="shared" si="6"/>
        <v>20779</v>
      </c>
      <c r="S25" s="79"/>
    </row>
    <row r="26" spans="1:23" ht="24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618</v>
      </c>
      <c r="F26" s="119">
        <v>0</v>
      </c>
      <c r="G26" s="119">
        <v>341</v>
      </c>
      <c r="H26" s="119">
        <v>277</v>
      </c>
      <c r="I26" s="119">
        <v>122</v>
      </c>
      <c r="J26" s="119">
        <v>286</v>
      </c>
      <c r="K26" s="119">
        <v>210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S26" s="79"/>
    </row>
    <row r="27" spans="1:23" ht="12.75" customHeight="1" x14ac:dyDescent="0.2">
      <c r="A27" s="160" t="s">
        <v>54</v>
      </c>
      <c r="B27" s="161"/>
      <c r="C27" s="161"/>
      <c r="D27" s="162"/>
      <c r="E27" s="185">
        <f t="shared" ref="E27:Q27" si="7">SUM(E28,E29)</f>
        <v>2892</v>
      </c>
      <c r="F27" s="185">
        <f t="shared" si="7"/>
        <v>192</v>
      </c>
      <c r="G27" s="185">
        <f t="shared" si="7"/>
        <v>1704</v>
      </c>
      <c r="H27" s="185">
        <f t="shared" si="7"/>
        <v>1188</v>
      </c>
      <c r="I27" s="185">
        <f t="shared" si="7"/>
        <v>486</v>
      </c>
      <c r="J27" s="185">
        <f t="shared" si="7"/>
        <v>1039</v>
      </c>
      <c r="K27" s="185">
        <f t="shared" si="7"/>
        <v>722</v>
      </c>
      <c r="L27" s="185">
        <f t="shared" si="7"/>
        <v>2141192</v>
      </c>
      <c r="M27" s="185">
        <f t="shared" si="7"/>
        <v>2166</v>
      </c>
      <c r="N27" s="185">
        <f t="shared" si="7"/>
        <v>2830494</v>
      </c>
      <c r="O27" s="185">
        <f t="shared" si="7"/>
        <v>6614</v>
      </c>
      <c r="P27" s="185">
        <f t="shared" si="7"/>
        <v>1623</v>
      </c>
      <c r="Q27" s="185">
        <f t="shared" si="7"/>
        <v>20779</v>
      </c>
      <c r="S27" s="79"/>
    </row>
    <row r="28" spans="1:23" ht="18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1362</v>
      </c>
      <c r="F28" s="119">
        <v>192</v>
      </c>
      <c r="G28" s="119">
        <v>814</v>
      </c>
      <c r="H28" s="119">
        <v>548</v>
      </c>
      <c r="I28" s="119">
        <v>432</v>
      </c>
      <c r="J28" s="119">
        <v>456</v>
      </c>
      <c r="K28" s="119">
        <v>282</v>
      </c>
      <c r="L28" s="186">
        <v>2141192</v>
      </c>
      <c r="M28" s="119">
        <v>2166</v>
      </c>
      <c r="N28" s="119">
        <v>2830494</v>
      </c>
      <c r="O28" s="186">
        <v>6614</v>
      </c>
      <c r="P28" s="119">
        <v>1623</v>
      </c>
      <c r="Q28" s="186">
        <v>20779</v>
      </c>
      <c r="S28" s="79"/>
    </row>
    <row r="29" spans="1:23" ht="17.2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1530</v>
      </c>
      <c r="F29" s="119">
        <v>0</v>
      </c>
      <c r="G29" s="119">
        <v>890</v>
      </c>
      <c r="H29" s="119">
        <v>640</v>
      </c>
      <c r="I29" s="119">
        <v>54</v>
      </c>
      <c r="J29" s="119">
        <v>583</v>
      </c>
      <c r="K29" s="119">
        <v>440</v>
      </c>
      <c r="L29" s="187">
        <v>0</v>
      </c>
      <c r="M29" s="119">
        <v>0</v>
      </c>
      <c r="N29" s="119">
        <v>0</v>
      </c>
      <c r="O29" s="187">
        <v>0</v>
      </c>
      <c r="P29" s="119">
        <v>0</v>
      </c>
      <c r="Q29" s="187">
        <v>0</v>
      </c>
      <c r="S29" s="79"/>
    </row>
    <row r="30" spans="1:23" ht="16.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407</v>
      </c>
      <c r="F30" s="119">
        <v>0</v>
      </c>
      <c r="G30" s="119">
        <v>107</v>
      </c>
      <c r="H30" s="119">
        <v>300</v>
      </c>
      <c r="I30" s="119">
        <v>24</v>
      </c>
      <c r="J30" s="119">
        <v>88</v>
      </c>
      <c r="K30" s="119">
        <v>295</v>
      </c>
      <c r="L30" s="188">
        <v>0</v>
      </c>
      <c r="M30" s="119">
        <v>0</v>
      </c>
      <c r="N30" s="119">
        <v>0</v>
      </c>
      <c r="O30" s="188">
        <v>0</v>
      </c>
      <c r="P30" s="119">
        <v>0</v>
      </c>
      <c r="Q30" s="188">
        <v>0</v>
      </c>
      <c r="S30" s="78"/>
    </row>
    <row r="31" spans="1:23" ht="12.75" customHeight="1" x14ac:dyDescent="0.2">
      <c r="A31" s="160" t="s">
        <v>64</v>
      </c>
      <c r="B31" s="161"/>
      <c r="C31" s="161"/>
      <c r="D31" s="161"/>
      <c r="E31" s="185">
        <f t="shared" ref="E31:Q31" si="8">E34</f>
        <v>4300</v>
      </c>
      <c r="F31" s="185">
        <f t="shared" si="8"/>
        <v>1239</v>
      </c>
      <c r="G31" s="185">
        <f t="shared" si="8"/>
        <v>2865</v>
      </c>
      <c r="H31" s="185">
        <f t="shared" si="8"/>
        <v>1435</v>
      </c>
      <c r="I31" s="185">
        <f t="shared" si="8"/>
        <v>1097</v>
      </c>
      <c r="J31" s="185">
        <f t="shared" si="8"/>
        <v>1387</v>
      </c>
      <c r="K31" s="185">
        <f t="shared" si="8"/>
        <v>577</v>
      </c>
      <c r="L31" s="189">
        <f t="shared" si="8"/>
        <v>0</v>
      </c>
      <c r="M31" s="185">
        <f t="shared" si="8"/>
        <v>1010</v>
      </c>
      <c r="N31" s="185">
        <f t="shared" si="8"/>
        <v>0</v>
      </c>
      <c r="O31" s="189">
        <f t="shared" si="8"/>
        <v>527</v>
      </c>
      <c r="P31" s="185">
        <f t="shared" si="8"/>
        <v>0</v>
      </c>
      <c r="Q31" s="189">
        <f t="shared" si="8"/>
        <v>0</v>
      </c>
      <c r="S31" s="78"/>
    </row>
    <row r="32" spans="1:23" ht="27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10220</v>
      </c>
      <c r="F32" s="191">
        <v>0</v>
      </c>
      <c r="G32" s="191">
        <v>6570</v>
      </c>
      <c r="H32" s="191">
        <v>3650</v>
      </c>
      <c r="I32" s="190">
        <v>8903</v>
      </c>
      <c r="J32" s="191">
        <v>1047</v>
      </c>
      <c r="K32" s="191">
        <v>270</v>
      </c>
      <c r="L32" s="164">
        <v>867155</v>
      </c>
      <c r="M32" s="191">
        <v>210</v>
      </c>
      <c r="N32" s="191">
        <v>1022957</v>
      </c>
      <c r="O32" s="164">
        <v>570</v>
      </c>
      <c r="P32" s="191">
        <v>3317</v>
      </c>
      <c r="Q32" s="164">
        <v>48514</v>
      </c>
      <c r="S32" s="78"/>
    </row>
    <row r="33" spans="1:19" ht="37.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7186</v>
      </c>
      <c r="F33" s="193">
        <v>56</v>
      </c>
      <c r="G33" s="193">
        <v>6138</v>
      </c>
      <c r="H33" s="193">
        <v>1048</v>
      </c>
      <c r="I33" s="193">
        <v>4912</v>
      </c>
      <c r="J33" s="193">
        <v>1986</v>
      </c>
      <c r="K33" s="164">
        <v>202</v>
      </c>
      <c r="L33" s="193">
        <v>0</v>
      </c>
      <c r="M33" s="193">
        <v>0</v>
      </c>
      <c r="N33" s="164">
        <v>0</v>
      </c>
      <c r="O33" s="193">
        <v>0</v>
      </c>
      <c r="P33" s="164">
        <v>0</v>
      </c>
      <c r="Q33" s="164">
        <v>0</v>
      </c>
      <c r="S33" s="78"/>
    </row>
    <row r="34" spans="1:19" ht="19.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247">
        <v>4300</v>
      </c>
      <c r="F34" s="248">
        <v>1239</v>
      </c>
      <c r="G34" s="248">
        <v>2865</v>
      </c>
      <c r="H34" s="248">
        <v>1435</v>
      </c>
      <c r="I34" s="247">
        <v>1097</v>
      </c>
      <c r="J34" s="248">
        <v>1387</v>
      </c>
      <c r="K34" s="248">
        <v>577</v>
      </c>
      <c r="L34" s="249">
        <v>0</v>
      </c>
      <c r="M34" s="248">
        <v>1010</v>
      </c>
      <c r="N34" s="248">
        <v>0</v>
      </c>
      <c r="O34" s="249">
        <v>527</v>
      </c>
      <c r="P34" s="248">
        <v>0</v>
      </c>
      <c r="Q34" s="249">
        <v>0</v>
      </c>
      <c r="S34" s="78"/>
    </row>
    <row r="35" spans="1:19" ht="16.5" customHeight="1" x14ac:dyDescent="0.2">
      <c r="A35" s="166" t="s">
        <v>74</v>
      </c>
      <c r="B35" s="144"/>
      <c r="C35" s="144"/>
      <c r="D35" s="144"/>
      <c r="E35" s="197">
        <f t="shared" ref="E35:Q35" si="9">SUM(E32:E34)</f>
        <v>21706</v>
      </c>
      <c r="F35" s="197">
        <f t="shared" si="9"/>
        <v>1295</v>
      </c>
      <c r="G35" s="197">
        <f t="shared" si="9"/>
        <v>15573</v>
      </c>
      <c r="H35" s="197">
        <f t="shared" si="9"/>
        <v>6133</v>
      </c>
      <c r="I35" s="197">
        <f t="shared" si="9"/>
        <v>14912</v>
      </c>
      <c r="J35" s="197">
        <f t="shared" si="9"/>
        <v>4420</v>
      </c>
      <c r="K35" s="197">
        <f t="shared" si="9"/>
        <v>1049</v>
      </c>
      <c r="L35" s="198">
        <f t="shared" si="9"/>
        <v>867155</v>
      </c>
      <c r="M35" s="197">
        <f t="shared" si="9"/>
        <v>1220</v>
      </c>
      <c r="N35" s="197">
        <f t="shared" si="9"/>
        <v>1022957</v>
      </c>
      <c r="O35" s="198">
        <f t="shared" si="9"/>
        <v>1097</v>
      </c>
      <c r="P35" s="197">
        <f t="shared" si="9"/>
        <v>3317</v>
      </c>
      <c r="Q35" s="198">
        <f t="shared" si="9"/>
        <v>48514</v>
      </c>
      <c r="S35" s="78"/>
    </row>
    <row r="36" spans="1:19" ht="12.75" customHeight="1" x14ac:dyDescent="0.2">
      <c r="A36" s="167" t="s">
        <v>75</v>
      </c>
      <c r="B36" s="161"/>
      <c r="C36" s="161"/>
      <c r="D36" s="161"/>
      <c r="E36" s="199">
        <f t="shared" ref="E36:Q36" si="10">E38+E39+E40</f>
        <v>36009</v>
      </c>
      <c r="F36" s="199">
        <f t="shared" si="10"/>
        <v>3924</v>
      </c>
      <c r="G36" s="199">
        <f t="shared" si="10"/>
        <v>13999</v>
      </c>
      <c r="H36" s="199">
        <f t="shared" si="10"/>
        <v>22010</v>
      </c>
      <c r="I36" s="199">
        <f t="shared" si="10"/>
        <v>27238</v>
      </c>
      <c r="J36" s="199">
        <f t="shared" si="10"/>
        <v>4354</v>
      </c>
      <c r="K36" s="199">
        <f t="shared" si="10"/>
        <v>508</v>
      </c>
      <c r="L36" s="199">
        <f t="shared" si="10"/>
        <v>16965</v>
      </c>
      <c r="M36" s="199">
        <f t="shared" si="10"/>
        <v>270</v>
      </c>
      <c r="N36" s="199">
        <f t="shared" si="10"/>
        <v>67859</v>
      </c>
      <c r="O36" s="199">
        <f t="shared" si="10"/>
        <v>540</v>
      </c>
      <c r="P36" s="199">
        <f t="shared" si="10"/>
        <v>2929</v>
      </c>
      <c r="Q36" s="199">
        <f t="shared" si="10"/>
        <v>85412</v>
      </c>
      <c r="S36" s="78"/>
    </row>
    <row r="37" spans="1:19" ht="14.25" customHeight="1" x14ac:dyDescent="0.2">
      <c r="A37" s="168" t="s">
        <v>76</v>
      </c>
      <c r="B37" s="161"/>
      <c r="C37" s="161"/>
      <c r="D37" s="161"/>
      <c r="E37" s="185">
        <f t="shared" ref="E37:Q37" si="11">E41</f>
        <v>180</v>
      </c>
      <c r="F37" s="185">
        <f t="shared" si="11"/>
        <v>0</v>
      </c>
      <c r="G37" s="185">
        <f t="shared" si="11"/>
        <v>93</v>
      </c>
      <c r="H37" s="185">
        <f t="shared" si="11"/>
        <v>87</v>
      </c>
      <c r="I37" s="185">
        <f t="shared" si="11"/>
        <v>24</v>
      </c>
      <c r="J37" s="185">
        <f t="shared" si="11"/>
        <v>77</v>
      </c>
      <c r="K37" s="185">
        <f t="shared" si="11"/>
        <v>79</v>
      </c>
      <c r="L37" s="185">
        <f t="shared" si="11"/>
        <v>0</v>
      </c>
      <c r="M37" s="185">
        <f t="shared" si="11"/>
        <v>0</v>
      </c>
      <c r="N37" s="185">
        <f t="shared" si="11"/>
        <v>0</v>
      </c>
      <c r="O37" s="185">
        <f t="shared" si="11"/>
        <v>0</v>
      </c>
      <c r="P37" s="185">
        <f t="shared" si="11"/>
        <v>0</v>
      </c>
      <c r="Q37" s="185">
        <f t="shared" si="11"/>
        <v>0</v>
      </c>
      <c r="S37" s="78"/>
    </row>
    <row r="38" spans="1:19" ht="16.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7498</v>
      </c>
      <c r="F38" s="119">
        <v>0</v>
      </c>
      <c r="G38" s="119">
        <v>3019</v>
      </c>
      <c r="H38" s="119">
        <v>4479</v>
      </c>
      <c r="I38" s="119">
        <v>6404</v>
      </c>
      <c r="J38" s="119">
        <v>994</v>
      </c>
      <c r="K38" s="119">
        <v>100</v>
      </c>
      <c r="L38" s="187">
        <v>16965</v>
      </c>
      <c r="M38" s="119">
        <v>0</v>
      </c>
      <c r="N38" s="119">
        <v>67859</v>
      </c>
      <c r="O38" s="187">
        <v>0</v>
      </c>
      <c r="P38" s="119">
        <v>440</v>
      </c>
      <c r="Q38" s="187">
        <v>4076</v>
      </c>
      <c r="S38" s="78"/>
    </row>
    <row r="39" spans="1:19" ht="27.75" customHeight="1" x14ac:dyDescent="0.2">
      <c r="A39" s="163" t="s">
        <v>119</v>
      </c>
      <c r="B39" s="144"/>
      <c r="C39" s="144"/>
      <c r="D39" s="144"/>
      <c r="E39" s="119">
        <v>16378</v>
      </c>
      <c r="F39" s="119">
        <v>2251</v>
      </c>
      <c r="G39" s="119">
        <v>6890</v>
      </c>
      <c r="H39" s="119">
        <v>9488</v>
      </c>
      <c r="I39" s="119">
        <v>12230</v>
      </c>
      <c r="J39" s="119">
        <v>1686</v>
      </c>
      <c r="K39" s="119">
        <v>211</v>
      </c>
      <c r="L39" s="187">
        <v>0</v>
      </c>
      <c r="M39" s="119">
        <v>0</v>
      </c>
      <c r="N39" s="119">
        <v>0</v>
      </c>
      <c r="O39" s="187">
        <v>0</v>
      </c>
      <c r="P39" s="119">
        <v>1286</v>
      </c>
      <c r="Q39" s="187">
        <v>73960</v>
      </c>
      <c r="S39" s="78"/>
    </row>
    <row r="40" spans="1:19" ht="18" customHeight="1" x14ac:dyDescent="0.2">
      <c r="A40" s="163" t="s">
        <v>81</v>
      </c>
      <c r="B40" s="144"/>
      <c r="C40" s="144"/>
      <c r="D40" s="144"/>
      <c r="E40" s="119">
        <v>12133</v>
      </c>
      <c r="F40" s="119">
        <v>1673</v>
      </c>
      <c r="G40" s="119">
        <v>4090</v>
      </c>
      <c r="H40" s="119">
        <v>8043</v>
      </c>
      <c r="I40" s="119">
        <v>8604</v>
      </c>
      <c r="J40" s="119">
        <v>1674</v>
      </c>
      <c r="K40" s="119">
        <v>197</v>
      </c>
      <c r="L40" s="187">
        <v>0</v>
      </c>
      <c r="M40" s="119">
        <v>270</v>
      </c>
      <c r="N40" s="119">
        <v>0</v>
      </c>
      <c r="O40" s="187">
        <v>540</v>
      </c>
      <c r="P40" s="119">
        <v>1203</v>
      </c>
      <c r="Q40" s="187">
        <v>7376</v>
      </c>
      <c r="S40" s="78"/>
    </row>
    <row r="41" spans="1:19" ht="15.75" customHeight="1" x14ac:dyDescent="0.2">
      <c r="A41" s="169" t="s">
        <v>82</v>
      </c>
      <c r="B41" s="144"/>
      <c r="C41" s="144"/>
      <c r="D41" s="144"/>
      <c r="E41" s="119">
        <v>180</v>
      </c>
      <c r="F41" s="119">
        <v>0</v>
      </c>
      <c r="G41" s="119">
        <v>93</v>
      </c>
      <c r="H41" s="119">
        <v>87</v>
      </c>
      <c r="I41" s="119">
        <v>24</v>
      </c>
      <c r="J41" s="119">
        <v>77</v>
      </c>
      <c r="K41" s="119">
        <v>79</v>
      </c>
      <c r="L41" s="187">
        <v>0</v>
      </c>
      <c r="M41" s="119">
        <v>0</v>
      </c>
      <c r="N41" s="119">
        <v>0</v>
      </c>
      <c r="O41" s="187">
        <v>0</v>
      </c>
      <c r="P41" s="119">
        <v>0</v>
      </c>
      <c r="Q41" s="187">
        <v>0</v>
      </c>
      <c r="S41" s="78"/>
    </row>
    <row r="42" spans="1:19" ht="30.75" customHeight="1" x14ac:dyDescent="0.2">
      <c r="A42" s="170" t="s">
        <v>83</v>
      </c>
      <c r="B42" s="171"/>
      <c r="C42" s="171"/>
      <c r="D42" s="171"/>
      <c r="E42" s="200">
        <f t="shared" ref="E42:Q42" si="12">E38+E39+E40</f>
        <v>36009</v>
      </c>
      <c r="F42" s="200">
        <f t="shared" si="12"/>
        <v>3924</v>
      </c>
      <c r="G42" s="200">
        <f t="shared" si="12"/>
        <v>13999</v>
      </c>
      <c r="H42" s="200">
        <f t="shared" si="12"/>
        <v>22010</v>
      </c>
      <c r="I42" s="200">
        <f t="shared" si="12"/>
        <v>27238</v>
      </c>
      <c r="J42" s="200">
        <f t="shared" si="12"/>
        <v>4354</v>
      </c>
      <c r="K42" s="200">
        <f t="shared" si="12"/>
        <v>508</v>
      </c>
      <c r="L42" s="200">
        <f t="shared" si="12"/>
        <v>16965</v>
      </c>
      <c r="M42" s="200">
        <f t="shared" si="12"/>
        <v>270</v>
      </c>
      <c r="N42" s="200">
        <f t="shared" si="12"/>
        <v>67859</v>
      </c>
      <c r="O42" s="200">
        <f t="shared" si="12"/>
        <v>540</v>
      </c>
      <c r="P42" s="200">
        <f t="shared" si="12"/>
        <v>2929</v>
      </c>
      <c r="Q42" s="200">
        <f t="shared" si="12"/>
        <v>85412</v>
      </c>
      <c r="S42" s="78"/>
    </row>
    <row r="43" spans="1:19" ht="28.5" customHeight="1" x14ac:dyDescent="0.2">
      <c r="A43" s="160" t="s">
        <v>84</v>
      </c>
      <c r="B43" s="161"/>
      <c r="C43" s="161"/>
      <c r="D43" s="161"/>
      <c r="E43" s="185">
        <f t="shared" ref="E43:Q43" si="13">SUM(E44:E45)</f>
        <v>11394</v>
      </c>
      <c r="F43" s="185">
        <f t="shared" si="13"/>
        <v>0</v>
      </c>
      <c r="G43" s="185">
        <f t="shared" si="13"/>
        <v>6861</v>
      </c>
      <c r="H43" s="185">
        <f t="shared" si="13"/>
        <v>4533</v>
      </c>
      <c r="I43" s="185">
        <f t="shared" si="13"/>
        <v>10188</v>
      </c>
      <c r="J43" s="185">
        <f t="shared" si="13"/>
        <v>804</v>
      </c>
      <c r="K43" s="185">
        <f t="shared" si="13"/>
        <v>402</v>
      </c>
      <c r="L43" s="189">
        <f t="shared" si="13"/>
        <v>40063</v>
      </c>
      <c r="M43" s="185">
        <f t="shared" si="13"/>
        <v>543</v>
      </c>
      <c r="N43" s="185">
        <f t="shared" si="13"/>
        <v>94488</v>
      </c>
      <c r="O43" s="189">
        <f t="shared" si="13"/>
        <v>1451</v>
      </c>
      <c r="P43" s="185">
        <f t="shared" si="13"/>
        <v>1143</v>
      </c>
      <c r="Q43" s="189">
        <f t="shared" si="13"/>
        <v>23415</v>
      </c>
      <c r="S43" s="78"/>
    </row>
    <row r="44" spans="1:19" ht="15.75" customHeight="1" x14ac:dyDescent="0.25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7017</v>
      </c>
      <c r="F44" s="119">
        <v>0</v>
      </c>
      <c r="G44" s="119">
        <v>4284</v>
      </c>
      <c r="H44" s="119">
        <v>2733</v>
      </c>
      <c r="I44" s="119">
        <v>6671</v>
      </c>
      <c r="J44" s="119">
        <v>244</v>
      </c>
      <c r="K44" s="119">
        <v>102</v>
      </c>
      <c r="L44" s="187">
        <v>9649</v>
      </c>
      <c r="M44" s="119">
        <v>543</v>
      </c>
      <c r="N44" s="250">
        <v>23654</v>
      </c>
      <c r="O44" s="187">
        <v>1451</v>
      </c>
      <c r="P44" s="119">
        <v>1143</v>
      </c>
      <c r="Q44" s="187">
        <v>23415</v>
      </c>
      <c r="S44" s="78"/>
    </row>
    <row r="45" spans="1:19" ht="30" customHeight="1" x14ac:dyDescent="0.2">
      <c r="A45" s="362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359">
        <v>4377</v>
      </c>
      <c r="F45" s="359">
        <v>0</v>
      </c>
      <c r="G45" s="359">
        <v>2577</v>
      </c>
      <c r="H45" s="359">
        <v>1800</v>
      </c>
      <c r="I45" s="359">
        <v>3517</v>
      </c>
      <c r="J45" s="359">
        <v>560</v>
      </c>
      <c r="K45" s="359">
        <v>300</v>
      </c>
      <c r="L45" s="361">
        <v>30414</v>
      </c>
      <c r="M45" s="359">
        <v>0</v>
      </c>
      <c r="N45" s="360">
        <v>70834</v>
      </c>
      <c r="O45" s="360">
        <v>0</v>
      </c>
      <c r="P45" s="359">
        <v>0</v>
      </c>
      <c r="Q45" s="360">
        <v>0</v>
      </c>
      <c r="S45" s="78"/>
    </row>
    <row r="46" spans="1:19" ht="20.25" customHeight="1" x14ac:dyDescent="0.2">
      <c r="A46" s="160" t="s">
        <v>91</v>
      </c>
      <c r="B46" s="161"/>
      <c r="C46" s="161"/>
      <c r="D46" s="161"/>
      <c r="E46" s="185">
        <f t="shared" ref="E46:Q46" si="14">SUM(E47:E48)</f>
        <v>3021</v>
      </c>
      <c r="F46" s="185">
        <f t="shared" si="14"/>
        <v>183</v>
      </c>
      <c r="G46" s="185">
        <f t="shared" si="14"/>
        <v>1716</v>
      </c>
      <c r="H46" s="185">
        <f t="shared" si="14"/>
        <v>1305</v>
      </c>
      <c r="I46" s="185">
        <f t="shared" si="14"/>
        <v>2010</v>
      </c>
      <c r="J46" s="185">
        <f t="shared" si="14"/>
        <v>735</v>
      </c>
      <c r="K46" s="185">
        <f t="shared" si="14"/>
        <v>93</v>
      </c>
      <c r="L46" s="189">
        <f t="shared" si="14"/>
        <v>780</v>
      </c>
      <c r="M46" s="185">
        <f t="shared" si="14"/>
        <v>200</v>
      </c>
      <c r="N46" s="185">
        <f t="shared" si="14"/>
        <v>5600</v>
      </c>
      <c r="O46" s="189">
        <f t="shared" si="14"/>
        <v>450</v>
      </c>
      <c r="P46" s="185">
        <f t="shared" si="14"/>
        <v>1030</v>
      </c>
      <c r="Q46" s="189">
        <f t="shared" si="14"/>
        <v>21300</v>
      </c>
      <c r="S46" s="78"/>
    </row>
    <row r="47" spans="1:19" ht="13.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2005</v>
      </c>
      <c r="F47" s="119">
        <v>0</v>
      </c>
      <c r="G47" s="119">
        <v>1120</v>
      </c>
      <c r="H47" s="119">
        <v>885</v>
      </c>
      <c r="I47" s="119">
        <v>1402</v>
      </c>
      <c r="J47" s="119">
        <v>550</v>
      </c>
      <c r="K47" s="119">
        <v>53</v>
      </c>
      <c r="L47" s="187">
        <v>780</v>
      </c>
      <c r="M47" s="119">
        <v>200</v>
      </c>
      <c r="N47" s="119">
        <v>5600</v>
      </c>
      <c r="O47" s="187">
        <v>450</v>
      </c>
      <c r="P47" s="119">
        <v>1030</v>
      </c>
      <c r="Q47" s="187">
        <v>21300</v>
      </c>
      <c r="S47" s="78"/>
    </row>
    <row r="48" spans="1:19" ht="30.7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1016</v>
      </c>
      <c r="F48" s="119">
        <v>183</v>
      </c>
      <c r="G48" s="119">
        <v>596</v>
      </c>
      <c r="H48" s="119">
        <v>420</v>
      </c>
      <c r="I48" s="119">
        <v>608</v>
      </c>
      <c r="J48" s="119">
        <v>185</v>
      </c>
      <c r="K48" s="119">
        <v>40</v>
      </c>
      <c r="L48" s="187">
        <v>0</v>
      </c>
      <c r="M48" s="119">
        <v>0</v>
      </c>
      <c r="N48" s="119">
        <v>0</v>
      </c>
      <c r="O48" s="187">
        <v>0</v>
      </c>
      <c r="P48" s="119">
        <v>0</v>
      </c>
      <c r="Q48" s="187">
        <v>0</v>
      </c>
      <c r="S48" s="78"/>
    </row>
    <row r="49" spans="1:19" ht="27" customHeight="1" x14ac:dyDescent="0.2">
      <c r="A49" s="172" t="s">
        <v>98</v>
      </c>
      <c r="B49" s="173"/>
      <c r="C49" s="173"/>
      <c r="D49" s="173"/>
      <c r="E49" s="174">
        <f t="shared" ref="E49:Q49" si="15">E25+E16+E13+E10</f>
        <v>1150919</v>
      </c>
      <c r="F49" s="174">
        <f t="shared" si="15"/>
        <v>649614</v>
      </c>
      <c r="G49" s="174">
        <f t="shared" si="15"/>
        <v>673224</v>
      </c>
      <c r="H49" s="174">
        <f t="shared" si="15"/>
        <v>477695</v>
      </c>
      <c r="I49" s="174">
        <f t="shared" si="15"/>
        <v>259186</v>
      </c>
      <c r="J49" s="174">
        <f t="shared" si="15"/>
        <v>172802</v>
      </c>
      <c r="K49" s="174">
        <f t="shared" si="15"/>
        <v>68849</v>
      </c>
      <c r="L49" s="174">
        <f t="shared" si="15"/>
        <v>3419849</v>
      </c>
      <c r="M49" s="174">
        <f t="shared" si="15"/>
        <v>870874</v>
      </c>
      <c r="N49" s="174">
        <f t="shared" si="15"/>
        <v>4782115</v>
      </c>
      <c r="O49" s="174">
        <f t="shared" si="15"/>
        <v>1373488</v>
      </c>
      <c r="P49" s="174">
        <f t="shared" si="15"/>
        <v>748060</v>
      </c>
      <c r="Q49" s="174">
        <f t="shared" si="15"/>
        <v>8273096</v>
      </c>
      <c r="S49" s="78"/>
    </row>
    <row r="50" spans="1:19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9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9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9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9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9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9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9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9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9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</sheetData>
  <mergeCells count="15">
    <mergeCell ref="L4:L5"/>
    <mergeCell ref="M4:M5"/>
    <mergeCell ref="A1:O1"/>
    <mergeCell ref="A2:Q2"/>
    <mergeCell ref="A3:A5"/>
    <mergeCell ref="G3:H3"/>
    <mergeCell ref="I3:K4"/>
    <mergeCell ref="L3:O3"/>
    <mergeCell ref="P3:Q3"/>
    <mergeCell ref="N4:O4"/>
    <mergeCell ref="E3:F3"/>
    <mergeCell ref="E4:E5"/>
    <mergeCell ref="F4:F5"/>
    <mergeCell ref="G4:G5"/>
    <mergeCell ref="H4:H5"/>
  </mergeCells>
  <dataValidations count="2">
    <dataValidation type="list" allowBlank="1" sqref="A1:A2 E3 E4:F4">
      <formula1>serials</formula1>
    </dataValidation>
    <dataValidation type="list" allowBlank="1" showErrorMessage="1" sqref="B11:B12 B14:B15 B17:B24 B26 B28:B30 B32:B34 B38:B42 B44:B45 B47:B48">
      <formula1>types</formula1>
    </dataValidation>
  </dataValidations>
  <pageMargins left="0.7" right="0.7" top="0.75" bottom="0.75" header="0" footer="0"/>
  <pageSetup orientation="portrait"/>
  <ignoredErrors>
    <ignoredError sqref="I16" evalError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98"/>
  <sheetViews>
    <sheetView topLeftCell="A10" workbookViewId="0">
      <selection activeCell="E18" sqref="E18:K18"/>
    </sheetView>
  </sheetViews>
  <sheetFormatPr defaultColWidth="12.5703125" defaultRowHeight="15" customHeight="1" x14ac:dyDescent="0.2"/>
  <cols>
    <col min="1" max="1" width="73.42578125" customWidth="1"/>
    <col min="2" max="2" width="29.28515625" hidden="1" customWidth="1"/>
    <col min="3" max="3" width="17" hidden="1" customWidth="1"/>
    <col min="4" max="4" width="3.42578125" hidden="1" customWidth="1"/>
    <col min="5" max="5" width="11" customWidth="1"/>
    <col min="6" max="6" width="9.5703125" customWidth="1"/>
    <col min="7" max="7" width="10.85546875" customWidth="1"/>
    <col min="8" max="8" width="12.85546875" customWidth="1"/>
    <col min="9" max="9" width="12.7109375" customWidth="1"/>
    <col min="10" max="10" width="12.140625" customWidth="1"/>
    <col min="11" max="11" width="12" customWidth="1"/>
    <col min="12" max="20" width="8.7109375" customWidth="1"/>
  </cols>
  <sheetData>
    <row r="1" spans="1:20" ht="20.25" customHeight="1" x14ac:dyDescent="0.2">
      <c r="A1" s="431" t="s">
        <v>138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20" ht="14.25" customHeight="1" x14ac:dyDescent="0.2">
      <c r="A2" s="421" t="s">
        <v>139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</row>
    <row r="3" spans="1:20" ht="25.5" customHeight="1" x14ac:dyDescent="0.2">
      <c r="A3" s="432" t="s">
        <v>3</v>
      </c>
      <c r="B3" s="13"/>
      <c r="C3" s="30"/>
      <c r="D3" s="30"/>
      <c r="E3" s="421" t="s">
        <v>159</v>
      </c>
      <c r="F3" s="405"/>
      <c r="G3" s="411" t="s">
        <v>160</v>
      </c>
      <c r="H3" s="404"/>
      <c r="I3" s="404"/>
      <c r="J3" s="405"/>
      <c r="K3" s="433" t="s">
        <v>161</v>
      </c>
    </row>
    <row r="4" spans="1:20" ht="51.75" customHeight="1" x14ac:dyDescent="0.2">
      <c r="A4" s="407"/>
      <c r="B4" s="28"/>
      <c r="C4" s="29"/>
      <c r="D4" s="29"/>
      <c r="E4" s="412" t="s">
        <v>110</v>
      </c>
      <c r="F4" s="412" t="s">
        <v>145</v>
      </c>
      <c r="G4" s="409" t="s">
        <v>110</v>
      </c>
      <c r="H4" s="412" t="s">
        <v>162</v>
      </c>
      <c r="I4" s="428" t="s">
        <v>150</v>
      </c>
      <c r="J4" s="405"/>
      <c r="K4" s="400"/>
    </row>
    <row r="5" spans="1:20" ht="77.25" customHeight="1" x14ac:dyDescent="0.2">
      <c r="A5" s="400"/>
      <c r="B5" s="62"/>
      <c r="C5" s="31"/>
      <c r="D5" s="31"/>
      <c r="E5" s="400"/>
      <c r="F5" s="400"/>
      <c r="G5" s="400"/>
      <c r="H5" s="400"/>
      <c r="I5" s="38" t="s">
        <v>110</v>
      </c>
      <c r="J5" s="64" t="s">
        <v>308</v>
      </c>
      <c r="K5" s="38" t="s">
        <v>110</v>
      </c>
    </row>
    <row r="6" spans="1:20" ht="12" customHeight="1" x14ac:dyDescent="0.2">
      <c r="A6" s="66" t="s">
        <v>158</v>
      </c>
      <c r="B6" s="50" t="s">
        <v>16</v>
      </c>
      <c r="C6" s="50" t="s">
        <v>17</v>
      </c>
      <c r="D6" s="67" t="s">
        <v>18</v>
      </c>
      <c r="E6" s="59">
        <v>63</v>
      </c>
      <c r="F6" s="59">
        <v>64</v>
      </c>
      <c r="G6" s="59">
        <v>65</v>
      </c>
      <c r="H6" s="60">
        <v>651</v>
      </c>
      <c r="I6" s="59">
        <v>652</v>
      </c>
      <c r="J6" s="81">
        <v>653</v>
      </c>
      <c r="K6" s="59">
        <v>66</v>
      </c>
      <c r="L6" s="82"/>
      <c r="M6" s="82"/>
      <c r="N6" s="82"/>
      <c r="O6" s="82"/>
      <c r="P6" s="82"/>
      <c r="Q6" s="82"/>
      <c r="R6" s="82"/>
      <c r="S6" s="82"/>
      <c r="T6" s="82"/>
    </row>
    <row r="7" spans="1:20" ht="12.75" hidden="1" customHeight="1" x14ac:dyDescent="0.2">
      <c r="A7" s="32" t="s">
        <v>116</v>
      </c>
      <c r="B7" s="35"/>
      <c r="C7" s="69"/>
      <c r="D7" s="35"/>
      <c r="E7" s="35"/>
      <c r="F7" s="70"/>
      <c r="G7" s="35"/>
      <c r="H7" s="35"/>
      <c r="I7" s="36"/>
      <c r="J7" s="36"/>
      <c r="K7" s="36"/>
      <c r="L7" s="3"/>
      <c r="M7" s="3"/>
      <c r="N7" s="3"/>
      <c r="O7" s="3"/>
      <c r="P7" s="3"/>
      <c r="Q7" s="3"/>
      <c r="R7" s="3"/>
      <c r="S7" s="3"/>
      <c r="T7" s="3"/>
    </row>
    <row r="8" spans="1:20" ht="12.75" hidden="1" customHeight="1" x14ac:dyDescent="0.2">
      <c r="A8" s="32" t="s">
        <v>117</v>
      </c>
      <c r="B8" s="32"/>
      <c r="C8" s="73"/>
      <c r="D8" s="32"/>
      <c r="E8" s="74"/>
      <c r="F8" s="74"/>
      <c r="G8" s="74"/>
      <c r="H8" s="74"/>
      <c r="I8" s="74"/>
      <c r="J8" s="74"/>
      <c r="K8" s="74"/>
      <c r="L8" s="3"/>
      <c r="M8" s="3"/>
      <c r="N8" s="3"/>
      <c r="O8" s="3"/>
      <c r="P8" s="3"/>
      <c r="Q8" s="3"/>
      <c r="R8" s="3"/>
      <c r="S8" s="3"/>
      <c r="T8" s="3"/>
    </row>
    <row r="9" spans="1:20" ht="12.75" hidden="1" customHeight="1" x14ac:dyDescent="0.2">
      <c r="A9" s="32" t="s">
        <v>118</v>
      </c>
      <c r="B9" s="32"/>
      <c r="C9" s="73"/>
      <c r="D9" s="32"/>
      <c r="E9" s="32"/>
      <c r="F9" s="32"/>
      <c r="G9" s="32"/>
      <c r="H9" s="32"/>
      <c r="I9" s="32"/>
      <c r="J9" s="32"/>
      <c r="K9" s="32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 x14ac:dyDescent="0.2">
      <c r="A10" s="140" t="s">
        <v>19</v>
      </c>
      <c r="B10" s="141"/>
      <c r="C10" s="141"/>
      <c r="D10" s="142"/>
      <c r="E10" s="174">
        <f t="shared" ref="E10:K10" si="0">E11+E12</f>
        <v>165381</v>
      </c>
      <c r="F10" s="174">
        <f t="shared" si="0"/>
        <v>93520</v>
      </c>
      <c r="G10" s="174">
        <f t="shared" si="0"/>
        <v>486247</v>
      </c>
      <c r="H10" s="174">
        <f t="shared" si="0"/>
        <v>277831</v>
      </c>
      <c r="I10" s="174">
        <f t="shared" si="0"/>
        <v>306139</v>
      </c>
      <c r="J10" s="174">
        <f t="shared" si="0"/>
        <v>180789</v>
      </c>
      <c r="K10" s="174">
        <f t="shared" si="0"/>
        <v>607</v>
      </c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14.25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56324</v>
      </c>
      <c r="F11" s="176">
        <v>4000</v>
      </c>
      <c r="G11" s="176">
        <v>112470</v>
      </c>
      <c r="H11" s="176">
        <v>66251</v>
      </c>
      <c r="I11" s="176">
        <v>0</v>
      </c>
      <c r="J11" s="176">
        <v>0</v>
      </c>
      <c r="K11" s="176">
        <v>245</v>
      </c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14.2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109057</v>
      </c>
      <c r="F12" s="176">
        <v>89520</v>
      </c>
      <c r="G12" s="176">
        <v>373777</v>
      </c>
      <c r="H12" s="176">
        <v>211580</v>
      </c>
      <c r="I12" s="176">
        <v>306139</v>
      </c>
      <c r="J12" s="176">
        <v>180789</v>
      </c>
      <c r="K12" s="176">
        <v>362</v>
      </c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4.25" customHeight="1" x14ac:dyDescent="0.2">
      <c r="A13" s="140" t="s">
        <v>26</v>
      </c>
      <c r="B13" s="141"/>
      <c r="C13" s="141"/>
      <c r="D13" s="142"/>
      <c r="E13" s="174">
        <f t="shared" ref="E13:K13" si="1">SUM(E14:E15)</f>
        <v>5595365</v>
      </c>
      <c r="F13" s="174">
        <f t="shared" si="1"/>
        <v>3309086</v>
      </c>
      <c r="G13" s="174">
        <f t="shared" si="1"/>
        <v>7982223</v>
      </c>
      <c r="H13" s="174">
        <f t="shared" si="1"/>
        <v>6002882</v>
      </c>
      <c r="I13" s="174">
        <f t="shared" si="1"/>
        <v>4569312</v>
      </c>
      <c r="J13" s="174">
        <f t="shared" si="1"/>
        <v>3755904</v>
      </c>
      <c r="K13" s="174">
        <f t="shared" si="1"/>
        <v>37347</v>
      </c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14.2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2282882</v>
      </c>
      <c r="F14" s="177">
        <v>1191221</v>
      </c>
      <c r="G14" s="177">
        <v>3532106</v>
      </c>
      <c r="H14" s="177">
        <v>2479876</v>
      </c>
      <c r="I14" s="177">
        <v>1760848</v>
      </c>
      <c r="J14" s="177">
        <v>1389874</v>
      </c>
      <c r="K14" s="177">
        <v>18578</v>
      </c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4.2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3312483</v>
      </c>
      <c r="F15" s="178">
        <v>2117865</v>
      </c>
      <c r="G15" s="178">
        <v>4450117</v>
      </c>
      <c r="H15" s="178">
        <v>3523006</v>
      </c>
      <c r="I15" s="178">
        <v>2808464</v>
      </c>
      <c r="J15" s="178">
        <v>2366030</v>
      </c>
      <c r="K15" s="178">
        <v>18769</v>
      </c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14.25" customHeight="1" x14ac:dyDescent="0.2">
      <c r="A16" s="140" t="s">
        <v>33</v>
      </c>
      <c r="B16" s="141"/>
      <c r="C16" s="141"/>
      <c r="D16" s="147"/>
      <c r="E16" s="174">
        <f t="shared" ref="E16:K16" si="2">E17+E18+E21+E22</f>
        <v>4712212</v>
      </c>
      <c r="F16" s="174">
        <f t="shared" si="2"/>
        <v>3144774</v>
      </c>
      <c r="G16" s="174">
        <f t="shared" si="2"/>
        <v>8541297</v>
      </c>
      <c r="H16" s="174">
        <f t="shared" si="2"/>
        <v>6420486</v>
      </c>
      <c r="I16" s="174">
        <f t="shared" si="2"/>
        <v>5638479</v>
      </c>
      <c r="J16" s="174">
        <f t="shared" si="2"/>
        <v>4216498</v>
      </c>
      <c r="K16" s="174">
        <f t="shared" si="2"/>
        <v>17267</v>
      </c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4.2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238">
        <v>501672</v>
      </c>
      <c r="F17" s="239">
        <v>43</v>
      </c>
      <c r="G17" s="246">
        <v>1004005</v>
      </c>
      <c r="H17" s="246">
        <v>755489</v>
      </c>
      <c r="I17" s="119">
        <v>69</v>
      </c>
      <c r="J17" s="119">
        <v>4</v>
      </c>
      <c r="K17" s="246">
        <v>13557</v>
      </c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27.75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3">
        <f>E33+E39+E45+E48+E19+E20</f>
        <v>411785</v>
      </c>
      <c r="F18" s="183">
        <f t="shared" ref="F18:K18" si="3">F33+F39+F45+F48+F19+F20</f>
        <v>33721</v>
      </c>
      <c r="G18" s="183">
        <f t="shared" si="3"/>
        <v>912602</v>
      </c>
      <c r="H18" s="183">
        <f t="shared" si="3"/>
        <v>782772</v>
      </c>
      <c r="I18" s="183">
        <f t="shared" si="3"/>
        <v>73138</v>
      </c>
      <c r="J18" s="183">
        <f t="shared" si="3"/>
        <v>70258</v>
      </c>
      <c r="K18" s="183">
        <f t="shared" si="3"/>
        <v>2341</v>
      </c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4.25" customHeight="1" x14ac:dyDescent="0.2">
      <c r="A19" s="154" t="s">
        <v>40</v>
      </c>
      <c r="B19" s="155"/>
      <c r="C19" s="155"/>
      <c r="D19" s="156"/>
      <c r="E19" s="119">
        <v>43438</v>
      </c>
      <c r="F19" s="119">
        <v>2100</v>
      </c>
      <c r="G19" s="119">
        <v>132836</v>
      </c>
      <c r="H19" s="119">
        <v>115938</v>
      </c>
      <c r="I19" s="119">
        <v>5300</v>
      </c>
      <c r="J19" s="119">
        <v>5220</v>
      </c>
      <c r="K19" s="119">
        <v>0</v>
      </c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4.25" customHeight="1" x14ac:dyDescent="0.2">
      <c r="A20" s="154" t="s">
        <v>41</v>
      </c>
      <c r="B20" s="155"/>
      <c r="C20" s="155"/>
      <c r="D20" s="156"/>
      <c r="E20" s="119">
        <v>13955</v>
      </c>
      <c r="F20" s="119">
        <v>3204</v>
      </c>
      <c r="G20" s="119">
        <v>34652</v>
      </c>
      <c r="H20" s="119">
        <v>33852</v>
      </c>
      <c r="I20" s="119">
        <v>4588</v>
      </c>
      <c r="J20" s="119">
        <v>4576</v>
      </c>
      <c r="K20" s="119">
        <v>0</v>
      </c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2.7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K21" si="4">E40</f>
        <v>93499</v>
      </c>
      <c r="F21" s="183">
        <f t="shared" si="4"/>
        <v>7650</v>
      </c>
      <c r="G21" s="183">
        <f t="shared" si="4"/>
        <v>116153</v>
      </c>
      <c r="H21" s="183">
        <f t="shared" si="4"/>
        <v>104822</v>
      </c>
      <c r="I21" s="183">
        <f t="shared" si="4"/>
        <v>13923</v>
      </c>
      <c r="J21" s="183">
        <f t="shared" si="4"/>
        <v>12697</v>
      </c>
      <c r="K21" s="183">
        <f t="shared" si="4"/>
        <v>46</v>
      </c>
      <c r="L21" s="70"/>
      <c r="M21" s="70"/>
      <c r="N21" s="70"/>
      <c r="O21" s="70"/>
      <c r="P21" s="70"/>
      <c r="Q21" s="70"/>
      <c r="R21" s="70"/>
      <c r="S21" s="70"/>
      <c r="T21" s="70"/>
    </row>
    <row r="22" spans="1:20" ht="14.2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K22" si="5">E23+E24</f>
        <v>3705256</v>
      </c>
      <c r="F22" s="183">
        <f t="shared" si="5"/>
        <v>3103360</v>
      </c>
      <c r="G22" s="183">
        <f t="shared" si="5"/>
        <v>6508537</v>
      </c>
      <c r="H22" s="183">
        <f t="shared" si="5"/>
        <v>4777403</v>
      </c>
      <c r="I22" s="183">
        <f t="shared" si="5"/>
        <v>5551349</v>
      </c>
      <c r="J22" s="183">
        <f t="shared" si="5"/>
        <v>4133539</v>
      </c>
      <c r="K22" s="183">
        <f t="shared" si="5"/>
        <v>1323</v>
      </c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4.25" customHeight="1" x14ac:dyDescent="0.2">
      <c r="A23" s="143" t="s">
        <v>48</v>
      </c>
      <c r="B23" s="144"/>
      <c r="C23" s="144"/>
      <c r="D23" s="158"/>
      <c r="E23" s="119">
        <v>2530920</v>
      </c>
      <c r="F23" s="119">
        <v>2099749</v>
      </c>
      <c r="G23" s="119">
        <v>4203982</v>
      </c>
      <c r="H23" s="119">
        <v>3110826</v>
      </c>
      <c r="I23" s="119">
        <v>3498440</v>
      </c>
      <c r="J23" s="119">
        <v>2662122</v>
      </c>
      <c r="K23" s="119">
        <v>573</v>
      </c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4.25" customHeight="1" x14ac:dyDescent="0.2">
      <c r="A24" s="143" t="s">
        <v>49</v>
      </c>
      <c r="B24" s="144"/>
      <c r="C24" s="144"/>
      <c r="D24" s="158"/>
      <c r="E24" s="184">
        <v>1174336</v>
      </c>
      <c r="F24" s="184">
        <v>1003611</v>
      </c>
      <c r="G24" s="184">
        <v>2304555</v>
      </c>
      <c r="H24" s="184">
        <v>1666577</v>
      </c>
      <c r="I24" s="184">
        <v>2052909</v>
      </c>
      <c r="J24" s="184">
        <v>1471417</v>
      </c>
      <c r="K24" s="184">
        <v>750</v>
      </c>
    </row>
    <row r="25" spans="1:20" ht="12.75" customHeight="1" x14ac:dyDescent="0.2">
      <c r="A25" s="140" t="s">
        <v>50</v>
      </c>
      <c r="B25" s="141"/>
      <c r="C25" s="141"/>
      <c r="D25" s="141"/>
      <c r="E25" s="174">
        <f t="shared" ref="E25:K25" si="6">SUM(E26,E27,E30,E31 +E37)</f>
        <v>32788</v>
      </c>
      <c r="F25" s="174">
        <f t="shared" si="6"/>
        <v>2914</v>
      </c>
      <c r="G25" s="174">
        <f t="shared" si="6"/>
        <v>456392</v>
      </c>
      <c r="H25" s="174">
        <f t="shared" si="6"/>
        <v>60103</v>
      </c>
      <c r="I25" s="174">
        <f t="shared" si="6"/>
        <v>1539</v>
      </c>
      <c r="J25" s="174">
        <f t="shared" si="6"/>
        <v>1082</v>
      </c>
      <c r="K25" s="174">
        <f t="shared" si="6"/>
        <v>3564</v>
      </c>
    </row>
    <row r="26" spans="1:20" ht="12.7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5171</v>
      </c>
      <c r="F26" s="119">
        <v>0</v>
      </c>
      <c r="G26" s="119">
        <v>19681</v>
      </c>
      <c r="H26" s="119">
        <v>10903</v>
      </c>
      <c r="I26" s="119">
        <v>0</v>
      </c>
      <c r="J26" s="119">
        <v>0</v>
      </c>
      <c r="K26" s="119">
        <v>6</v>
      </c>
    </row>
    <row r="27" spans="1:20" ht="12.75" customHeight="1" x14ac:dyDescent="0.2">
      <c r="A27" s="160" t="s">
        <v>54</v>
      </c>
      <c r="B27" s="161"/>
      <c r="C27" s="161"/>
      <c r="D27" s="162"/>
      <c r="E27" s="185">
        <f t="shared" ref="E27:K27" si="7">SUM(E28,E29)</f>
        <v>14834</v>
      </c>
      <c r="F27" s="185">
        <f t="shared" si="7"/>
        <v>192</v>
      </c>
      <c r="G27" s="185">
        <f t="shared" si="7"/>
        <v>412236</v>
      </c>
      <c r="H27" s="185">
        <f t="shared" si="7"/>
        <v>37618</v>
      </c>
      <c r="I27" s="185">
        <f t="shared" si="7"/>
        <v>0</v>
      </c>
      <c r="J27" s="185">
        <f t="shared" si="7"/>
        <v>0</v>
      </c>
      <c r="K27" s="185">
        <f t="shared" si="7"/>
        <v>3539</v>
      </c>
    </row>
    <row r="28" spans="1:20" ht="19.5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7020</v>
      </c>
      <c r="F28" s="119">
        <v>192</v>
      </c>
      <c r="G28" s="119">
        <v>385444</v>
      </c>
      <c r="H28" s="119">
        <v>33953</v>
      </c>
      <c r="I28" s="119">
        <v>0</v>
      </c>
      <c r="J28" s="119">
        <v>0</v>
      </c>
      <c r="K28" s="119">
        <v>3539</v>
      </c>
    </row>
    <row r="29" spans="1:20" ht="18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7814</v>
      </c>
      <c r="F29" s="119">
        <v>0</v>
      </c>
      <c r="G29" s="119">
        <v>26792</v>
      </c>
      <c r="H29" s="119">
        <v>3665</v>
      </c>
      <c r="I29" s="119">
        <v>0</v>
      </c>
      <c r="J29" s="119">
        <v>0</v>
      </c>
      <c r="K29" s="119">
        <v>0</v>
      </c>
    </row>
    <row r="30" spans="1:20" ht="12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2572</v>
      </c>
      <c r="F30" s="119">
        <v>0</v>
      </c>
      <c r="G30" s="119">
        <v>8121</v>
      </c>
      <c r="H30" s="119">
        <v>1999</v>
      </c>
      <c r="I30" s="119">
        <v>0</v>
      </c>
      <c r="J30" s="119">
        <v>0</v>
      </c>
      <c r="K30" s="119">
        <v>0</v>
      </c>
    </row>
    <row r="31" spans="1:20" ht="12.75" customHeight="1" x14ac:dyDescent="0.2">
      <c r="A31" s="160" t="s">
        <v>64</v>
      </c>
      <c r="B31" s="161"/>
      <c r="C31" s="161"/>
      <c r="D31" s="161"/>
      <c r="E31" s="185">
        <f t="shared" ref="E31:K31" si="8">E34</f>
        <v>9111</v>
      </c>
      <c r="F31" s="185">
        <f t="shared" si="8"/>
        <v>2722</v>
      </c>
      <c r="G31" s="185">
        <f t="shared" si="8"/>
        <v>13131</v>
      </c>
      <c r="H31" s="185">
        <f t="shared" si="8"/>
        <v>7815</v>
      </c>
      <c r="I31" s="185">
        <f t="shared" si="8"/>
        <v>1539</v>
      </c>
      <c r="J31" s="185">
        <f t="shared" si="8"/>
        <v>1082</v>
      </c>
      <c r="K31" s="185">
        <f t="shared" si="8"/>
        <v>19</v>
      </c>
    </row>
    <row r="32" spans="1:20" ht="25.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253">
        <v>132671</v>
      </c>
      <c r="F32" s="254">
        <v>0</v>
      </c>
      <c r="G32" s="254">
        <v>261422</v>
      </c>
      <c r="H32" s="254">
        <v>201926</v>
      </c>
      <c r="I32" s="254">
        <v>0</v>
      </c>
      <c r="J32" s="254">
        <v>0</v>
      </c>
      <c r="K32" s="254">
        <v>1052</v>
      </c>
    </row>
    <row r="33" spans="1:11" ht="26.2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75431</v>
      </c>
      <c r="F33" s="193">
        <v>1030</v>
      </c>
      <c r="G33" s="193">
        <v>165545</v>
      </c>
      <c r="H33" s="193">
        <v>138544</v>
      </c>
      <c r="I33" s="193">
        <v>9270</v>
      </c>
      <c r="J33" s="193">
        <v>9270</v>
      </c>
      <c r="K33" s="193">
        <v>1431</v>
      </c>
    </row>
    <row r="34" spans="1:11" ht="14.2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255">
        <v>9111</v>
      </c>
      <c r="F34" s="256">
        <v>2722</v>
      </c>
      <c r="G34" s="256">
        <v>13131</v>
      </c>
      <c r="H34" s="256">
        <v>7815</v>
      </c>
      <c r="I34" s="256">
        <v>1539</v>
      </c>
      <c r="J34" s="256">
        <v>1082</v>
      </c>
      <c r="K34" s="256">
        <v>19</v>
      </c>
    </row>
    <row r="35" spans="1:11" ht="12.75" customHeight="1" x14ac:dyDescent="0.2">
      <c r="A35" s="166" t="s">
        <v>74</v>
      </c>
      <c r="B35" s="144"/>
      <c r="C35" s="144"/>
      <c r="D35" s="144"/>
      <c r="E35" s="197">
        <f t="shared" ref="E35:K35" si="9">SUM(E32:E34)</f>
        <v>217213</v>
      </c>
      <c r="F35" s="197">
        <f t="shared" si="9"/>
        <v>3752</v>
      </c>
      <c r="G35" s="197">
        <f t="shared" si="9"/>
        <v>440098</v>
      </c>
      <c r="H35" s="197">
        <f t="shared" si="9"/>
        <v>348285</v>
      </c>
      <c r="I35" s="197">
        <f t="shared" si="9"/>
        <v>10809</v>
      </c>
      <c r="J35" s="197">
        <f t="shared" si="9"/>
        <v>10352</v>
      </c>
      <c r="K35" s="197">
        <f t="shared" si="9"/>
        <v>2502</v>
      </c>
    </row>
    <row r="36" spans="1:11" ht="12.75" customHeight="1" x14ac:dyDescent="0.2">
      <c r="A36" s="167" t="s">
        <v>75</v>
      </c>
      <c r="B36" s="161"/>
      <c r="C36" s="161"/>
      <c r="D36" s="161"/>
      <c r="E36" s="199">
        <f t="shared" ref="E36:K36" si="10">E38+E39+E40</f>
        <v>379470</v>
      </c>
      <c r="F36" s="199">
        <f t="shared" si="10"/>
        <v>33098</v>
      </c>
      <c r="G36" s="199">
        <f t="shared" si="10"/>
        <v>706438</v>
      </c>
      <c r="H36" s="199">
        <f t="shared" si="10"/>
        <v>590583</v>
      </c>
      <c r="I36" s="199">
        <f t="shared" si="10"/>
        <v>62069</v>
      </c>
      <c r="J36" s="199">
        <f t="shared" si="10"/>
        <v>58946</v>
      </c>
      <c r="K36" s="199">
        <f t="shared" si="10"/>
        <v>632</v>
      </c>
    </row>
    <row r="37" spans="1:11" ht="23.25" customHeight="1" x14ac:dyDescent="0.2">
      <c r="A37" s="168" t="s">
        <v>76</v>
      </c>
      <c r="B37" s="161"/>
      <c r="C37" s="161"/>
      <c r="D37" s="161"/>
      <c r="E37" s="185">
        <f t="shared" ref="E37:K37" si="11">E41</f>
        <v>1100</v>
      </c>
      <c r="F37" s="185">
        <f t="shared" si="11"/>
        <v>0</v>
      </c>
      <c r="G37" s="185">
        <f t="shared" si="11"/>
        <v>3223</v>
      </c>
      <c r="H37" s="185">
        <f t="shared" si="11"/>
        <v>1768</v>
      </c>
      <c r="I37" s="185">
        <f t="shared" si="11"/>
        <v>0</v>
      </c>
      <c r="J37" s="185">
        <f t="shared" si="11"/>
        <v>0</v>
      </c>
      <c r="K37" s="185">
        <f t="shared" si="11"/>
        <v>0</v>
      </c>
    </row>
    <row r="38" spans="1:11" ht="16.5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78389</v>
      </c>
      <c r="F38" s="119">
        <v>0</v>
      </c>
      <c r="G38" s="119">
        <v>131501</v>
      </c>
      <c r="H38" s="119">
        <v>96042</v>
      </c>
      <c r="I38" s="119">
        <v>0</v>
      </c>
      <c r="J38" s="119">
        <v>0</v>
      </c>
      <c r="K38" s="119">
        <v>325</v>
      </c>
    </row>
    <row r="39" spans="1:11" ht="26.25" customHeight="1" x14ac:dyDescent="0.2">
      <c r="A39" s="163" t="s">
        <v>119</v>
      </c>
      <c r="B39" s="144"/>
      <c r="C39" s="144"/>
      <c r="D39" s="144"/>
      <c r="E39" s="119">
        <v>207582</v>
      </c>
      <c r="F39" s="119">
        <v>25448</v>
      </c>
      <c r="G39" s="119">
        <v>458784</v>
      </c>
      <c r="H39" s="119">
        <v>389719</v>
      </c>
      <c r="I39" s="119">
        <v>48146</v>
      </c>
      <c r="J39" s="119">
        <v>46249</v>
      </c>
      <c r="K39" s="119">
        <v>261</v>
      </c>
    </row>
    <row r="40" spans="1:11" ht="26.25" customHeight="1" x14ac:dyDescent="0.2">
      <c r="A40" s="163" t="s">
        <v>81</v>
      </c>
      <c r="B40" s="144"/>
      <c r="C40" s="144"/>
      <c r="D40" s="144"/>
      <c r="E40" s="119">
        <v>93499</v>
      </c>
      <c r="F40" s="119">
        <v>7650</v>
      </c>
      <c r="G40" s="119">
        <v>116153</v>
      </c>
      <c r="H40" s="119">
        <v>104822</v>
      </c>
      <c r="I40" s="119">
        <v>13923</v>
      </c>
      <c r="J40" s="119">
        <v>12697</v>
      </c>
      <c r="K40" s="119">
        <v>46</v>
      </c>
    </row>
    <row r="41" spans="1:11" ht="15.75" customHeight="1" x14ac:dyDescent="0.2">
      <c r="A41" s="169" t="s">
        <v>82</v>
      </c>
      <c r="B41" s="144"/>
      <c r="C41" s="144"/>
      <c r="D41" s="144"/>
      <c r="E41" s="119">
        <v>1100</v>
      </c>
      <c r="F41" s="119">
        <v>0</v>
      </c>
      <c r="G41" s="119">
        <v>3223</v>
      </c>
      <c r="H41" s="119">
        <v>1768</v>
      </c>
      <c r="I41" s="119">
        <v>0</v>
      </c>
      <c r="J41" s="119">
        <v>0</v>
      </c>
      <c r="K41" s="119">
        <v>0</v>
      </c>
    </row>
    <row r="42" spans="1:11" ht="12.75" customHeight="1" x14ac:dyDescent="0.2">
      <c r="A42" s="170" t="s">
        <v>83</v>
      </c>
      <c r="B42" s="171"/>
      <c r="C42" s="171"/>
      <c r="D42" s="171"/>
      <c r="E42" s="200">
        <f t="shared" ref="E42:K42" si="12">E38+E39+E40</f>
        <v>379470</v>
      </c>
      <c r="F42" s="200">
        <f t="shared" si="12"/>
        <v>33098</v>
      </c>
      <c r="G42" s="200">
        <f t="shared" si="12"/>
        <v>706438</v>
      </c>
      <c r="H42" s="200">
        <f t="shared" si="12"/>
        <v>590583</v>
      </c>
      <c r="I42" s="200">
        <f t="shared" si="12"/>
        <v>62069</v>
      </c>
      <c r="J42" s="200">
        <f t="shared" si="12"/>
        <v>58946</v>
      </c>
      <c r="K42" s="200">
        <f t="shared" si="12"/>
        <v>632</v>
      </c>
    </row>
    <row r="43" spans="1:11" ht="28.5" customHeight="1" x14ac:dyDescent="0.2">
      <c r="A43" s="160" t="s">
        <v>84</v>
      </c>
      <c r="B43" s="161"/>
      <c r="C43" s="161"/>
      <c r="D43" s="161"/>
      <c r="E43" s="185">
        <f t="shared" ref="E43:K43" si="13">SUM(E44:E45)</f>
        <v>80876</v>
      </c>
      <c r="F43" s="185">
        <f t="shared" si="13"/>
        <v>0</v>
      </c>
      <c r="G43" s="185">
        <f t="shared" si="13"/>
        <v>127620</v>
      </c>
      <c r="H43" s="185">
        <f t="shared" si="13"/>
        <v>110304</v>
      </c>
      <c r="I43" s="185">
        <f t="shared" si="13"/>
        <v>0</v>
      </c>
      <c r="J43" s="185">
        <f t="shared" si="13"/>
        <v>0</v>
      </c>
      <c r="K43" s="185">
        <f t="shared" si="13"/>
        <v>1622</v>
      </c>
    </row>
    <row r="44" spans="1:11" ht="12.75" customHeight="1" x14ac:dyDescent="0.25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21545</v>
      </c>
      <c r="F44" s="119">
        <v>0</v>
      </c>
      <c r="G44" s="257">
        <v>28861</v>
      </c>
      <c r="H44" s="119">
        <v>21273</v>
      </c>
      <c r="I44" s="119">
        <v>0</v>
      </c>
      <c r="J44" s="119">
        <v>0</v>
      </c>
      <c r="K44" s="119">
        <v>973</v>
      </c>
    </row>
    <row r="45" spans="1:11" ht="28.5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59331</v>
      </c>
      <c r="F45" s="119">
        <v>0</v>
      </c>
      <c r="G45" s="119">
        <v>98759</v>
      </c>
      <c r="H45" s="119">
        <v>89031</v>
      </c>
      <c r="I45" s="119">
        <v>0</v>
      </c>
      <c r="J45" s="119">
        <v>0</v>
      </c>
      <c r="K45" s="119">
        <v>649</v>
      </c>
    </row>
    <row r="46" spans="1:11" ht="17.25" customHeight="1" x14ac:dyDescent="0.2">
      <c r="A46" s="160" t="s">
        <v>91</v>
      </c>
      <c r="B46" s="161"/>
      <c r="C46" s="161"/>
      <c r="D46" s="161"/>
      <c r="E46" s="185">
        <f t="shared" ref="E46:K46" si="14">SUM(E47:E48)</f>
        <v>36922</v>
      </c>
      <c r="F46" s="185">
        <f t="shared" si="14"/>
        <v>1939</v>
      </c>
      <c r="G46" s="185">
        <f t="shared" si="14"/>
        <v>63120</v>
      </c>
      <c r="H46" s="185">
        <f t="shared" si="14"/>
        <v>55173</v>
      </c>
      <c r="I46" s="185">
        <f t="shared" si="14"/>
        <v>5834</v>
      </c>
      <c r="J46" s="185">
        <f t="shared" si="14"/>
        <v>4943</v>
      </c>
      <c r="K46" s="185">
        <f t="shared" si="14"/>
        <v>75</v>
      </c>
    </row>
    <row r="47" spans="1:11" ht="1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24874</v>
      </c>
      <c r="F47" s="119">
        <v>0</v>
      </c>
      <c r="G47" s="119">
        <v>41094</v>
      </c>
      <c r="H47" s="119">
        <v>39485</v>
      </c>
      <c r="I47" s="119">
        <v>0</v>
      </c>
      <c r="J47" s="119">
        <v>0</v>
      </c>
      <c r="K47" s="119">
        <v>75</v>
      </c>
    </row>
    <row r="48" spans="1:11" ht="26.2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12048</v>
      </c>
      <c r="F48" s="119">
        <v>1939</v>
      </c>
      <c r="G48" s="119">
        <v>22026</v>
      </c>
      <c r="H48" s="119">
        <v>15688</v>
      </c>
      <c r="I48" s="119">
        <v>5834</v>
      </c>
      <c r="J48" s="119">
        <v>4943</v>
      </c>
      <c r="K48" s="119">
        <v>0</v>
      </c>
    </row>
    <row r="49" spans="1:11" ht="27" customHeight="1" x14ac:dyDescent="0.2">
      <c r="A49" s="172" t="s">
        <v>98</v>
      </c>
      <c r="B49" s="173"/>
      <c r="C49" s="173"/>
      <c r="D49" s="173"/>
      <c r="E49" s="174">
        <f t="shared" ref="E49:K49" si="15">E25+E16+E13+E10</f>
        <v>10505746</v>
      </c>
      <c r="F49" s="174">
        <f t="shared" si="15"/>
        <v>6550294</v>
      </c>
      <c r="G49" s="174">
        <f t="shared" si="15"/>
        <v>17466159</v>
      </c>
      <c r="H49" s="174">
        <f t="shared" si="15"/>
        <v>12761302</v>
      </c>
      <c r="I49" s="174">
        <f t="shared" si="15"/>
        <v>10515469</v>
      </c>
      <c r="J49" s="174">
        <f t="shared" si="15"/>
        <v>8154273</v>
      </c>
      <c r="K49" s="174">
        <f t="shared" si="15"/>
        <v>58785</v>
      </c>
    </row>
    <row r="50" spans="1:11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</sheetData>
  <mergeCells count="11">
    <mergeCell ref="F4:F5"/>
    <mergeCell ref="G4:G5"/>
    <mergeCell ref="H4:H5"/>
    <mergeCell ref="I4:J4"/>
    <mergeCell ref="A1:K1"/>
    <mergeCell ref="A2:K2"/>
    <mergeCell ref="A3:A5"/>
    <mergeCell ref="E3:F3"/>
    <mergeCell ref="G3:J3"/>
    <mergeCell ref="K3:K4"/>
    <mergeCell ref="E4:E5"/>
  </mergeCells>
  <dataValidations count="2">
    <dataValidation type="list" allowBlank="1" sqref="A1">
      <formula1>serials</formula1>
    </dataValidation>
    <dataValidation type="list" allowBlank="1" showErrorMessage="1" sqref="B11:B12 B14:B15 B17:B24 B26 B28:B30 B32:B34 B38:B42 B44:B45 B47:B48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8"/>
  <sheetViews>
    <sheetView topLeftCell="A14" workbookViewId="0">
      <selection activeCell="E19" sqref="E19"/>
    </sheetView>
  </sheetViews>
  <sheetFormatPr defaultColWidth="12.5703125" defaultRowHeight="15" customHeight="1" x14ac:dyDescent="0.2"/>
  <cols>
    <col min="1" max="1" width="70" customWidth="1"/>
    <col min="2" max="2" width="22.85546875" hidden="1" customWidth="1"/>
    <col min="3" max="3" width="14.7109375" hidden="1" customWidth="1"/>
    <col min="4" max="4" width="20" hidden="1" customWidth="1"/>
    <col min="5" max="5" width="8.28515625" customWidth="1"/>
    <col min="6" max="6" width="7" customWidth="1"/>
    <col min="7" max="7" width="5.85546875" customWidth="1"/>
    <col min="8" max="8" width="8.5703125" customWidth="1"/>
    <col min="9" max="9" width="6.28515625" customWidth="1"/>
    <col min="10" max="10" width="7.7109375" customWidth="1"/>
    <col min="11" max="11" width="7.42578125" customWidth="1"/>
    <col min="12" max="12" width="7.7109375" customWidth="1"/>
    <col min="13" max="13" width="7.28515625" customWidth="1"/>
    <col min="14" max="14" width="8.140625" customWidth="1"/>
    <col min="15" max="15" width="10.85546875" customWidth="1"/>
    <col min="16" max="24" width="8.7109375" customWidth="1"/>
  </cols>
  <sheetData>
    <row r="1" spans="1:24" ht="18" customHeight="1" x14ac:dyDescent="0.2">
      <c r="A1" s="435" t="s">
        <v>163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24" ht="15.75" customHeight="1" x14ac:dyDescent="0.2">
      <c r="A2" s="436" t="s">
        <v>164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</row>
    <row r="3" spans="1:24" ht="40.5" customHeight="1" x14ac:dyDescent="0.2">
      <c r="A3" s="406" t="s">
        <v>3</v>
      </c>
      <c r="B3" s="32"/>
      <c r="C3" s="32"/>
      <c r="D3" s="32"/>
      <c r="E3" s="412" t="s">
        <v>165</v>
      </c>
      <c r="F3" s="412" t="s">
        <v>166</v>
      </c>
      <c r="G3" s="437" t="s">
        <v>167</v>
      </c>
      <c r="H3" s="405"/>
      <c r="I3" s="438" t="s">
        <v>168</v>
      </c>
      <c r="J3" s="438" t="s">
        <v>169</v>
      </c>
      <c r="K3" s="438" t="s">
        <v>170</v>
      </c>
      <c r="L3" s="438" t="s">
        <v>171</v>
      </c>
      <c r="M3" s="438" t="s">
        <v>172</v>
      </c>
      <c r="N3" s="438" t="s">
        <v>173</v>
      </c>
      <c r="O3" s="434" t="s">
        <v>174</v>
      </c>
    </row>
    <row r="4" spans="1:24" ht="12.75" customHeight="1" x14ac:dyDescent="0.2">
      <c r="A4" s="407"/>
      <c r="B4" s="32"/>
      <c r="C4" s="32"/>
      <c r="D4" s="32"/>
      <c r="E4" s="407"/>
      <c r="F4" s="407"/>
      <c r="G4" s="412" t="s">
        <v>110</v>
      </c>
      <c r="H4" s="412" t="s">
        <v>175</v>
      </c>
      <c r="I4" s="407"/>
      <c r="J4" s="407"/>
      <c r="K4" s="407"/>
      <c r="L4" s="407"/>
      <c r="M4" s="407"/>
      <c r="N4" s="407"/>
      <c r="O4" s="407"/>
    </row>
    <row r="5" spans="1:24" ht="65.25" customHeight="1" x14ac:dyDescent="0.2">
      <c r="A5" s="407"/>
      <c r="B5" s="32"/>
      <c r="C5" s="32"/>
      <c r="D5" s="32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24" ht="60.75" customHeight="1" x14ac:dyDescent="0.2">
      <c r="A6" s="400"/>
      <c r="B6" s="32"/>
      <c r="C6" s="32"/>
      <c r="D6" s="32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24" ht="12.75" customHeight="1" x14ac:dyDescent="0.2">
      <c r="A7" s="258" t="s">
        <v>176</v>
      </c>
      <c r="B7" s="259" t="s">
        <v>16</v>
      </c>
      <c r="C7" s="260" t="s">
        <v>17</v>
      </c>
      <c r="D7" s="259" t="s">
        <v>18</v>
      </c>
      <c r="E7" s="261">
        <v>68</v>
      </c>
      <c r="F7" s="261">
        <v>69</v>
      </c>
      <c r="G7" s="261">
        <v>70</v>
      </c>
      <c r="H7" s="261">
        <v>71</v>
      </c>
      <c r="I7" s="261">
        <v>72</v>
      </c>
      <c r="J7" s="261">
        <v>73</v>
      </c>
      <c r="K7" s="261">
        <v>74</v>
      </c>
      <c r="L7" s="261">
        <v>75</v>
      </c>
      <c r="M7" s="261">
        <v>76</v>
      </c>
      <c r="N7" s="261">
        <v>77</v>
      </c>
      <c r="O7" s="261">
        <v>78</v>
      </c>
      <c r="P7" s="83"/>
      <c r="Q7" s="83"/>
      <c r="R7" s="83"/>
      <c r="S7" s="83"/>
      <c r="T7" s="83"/>
      <c r="U7" s="83"/>
      <c r="V7" s="83"/>
      <c r="W7" s="83"/>
      <c r="X7" s="83"/>
    </row>
    <row r="8" spans="1:24" ht="12.75" hidden="1" customHeight="1" x14ac:dyDescent="0.2">
      <c r="A8" s="32" t="s">
        <v>116</v>
      </c>
      <c r="B8" s="74"/>
      <c r="C8" s="74"/>
      <c r="D8" s="74"/>
      <c r="E8" s="35"/>
      <c r="F8" s="35"/>
      <c r="G8" s="35"/>
      <c r="H8" s="35"/>
      <c r="I8" s="35"/>
      <c r="J8" s="35"/>
      <c r="K8" s="35"/>
      <c r="L8" s="35"/>
      <c r="M8" s="84"/>
      <c r="N8" s="85"/>
      <c r="O8" s="72"/>
    </row>
    <row r="9" spans="1:24" ht="12.75" hidden="1" customHeight="1" x14ac:dyDescent="0.2">
      <c r="A9" s="32" t="s">
        <v>117</v>
      </c>
      <c r="B9" s="74"/>
      <c r="C9" s="74"/>
      <c r="D9" s="74"/>
      <c r="E9" s="74">
        <v>1</v>
      </c>
      <c r="F9" s="74">
        <v>1</v>
      </c>
      <c r="G9" s="74"/>
      <c r="H9" s="86"/>
      <c r="I9" s="74"/>
      <c r="J9" s="74"/>
      <c r="K9" s="74"/>
      <c r="L9" s="74"/>
      <c r="M9" s="61"/>
      <c r="N9" s="87"/>
      <c r="O9" s="61"/>
    </row>
    <row r="10" spans="1:24" ht="12.75" hidden="1" customHeight="1" x14ac:dyDescent="0.2">
      <c r="A10" s="32" t="s">
        <v>118</v>
      </c>
      <c r="B10" s="74"/>
      <c r="C10" s="74"/>
      <c r="D10" s="74"/>
      <c r="E10" s="262"/>
      <c r="F10" s="262"/>
      <c r="G10" s="262"/>
      <c r="H10" s="262"/>
      <c r="I10" s="262"/>
      <c r="J10" s="262"/>
      <c r="K10" s="262"/>
      <c r="L10" s="262"/>
      <c r="M10" s="263"/>
      <c r="N10" s="264"/>
      <c r="O10" s="263"/>
    </row>
    <row r="11" spans="1:24" ht="15.75" customHeight="1" x14ac:dyDescent="0.2">
      <c r="A11" s="140" t="s">
        <v>19</v>
      </c>
      <c r="B11" s="141"/>
      <c r="C11" s="141"/>
      <c r="D11" s="142"/>
      <c r="E11" s="265">
        <f t="shared" ref="E11:O11" si="0">E12+E13</f>
        <v>2</v>
      </c>
      <c r="F11" s="266">
        <f t="shared" si="0"/>
        <v>2</v>
      </c>
      <c r="G11" s="266">
        <f t="shared" si="0"/>
        <v>304</v>
      </c>
      <c r="H11" s="266">
        <f t="shared" si="0"/>
        <v>295</v>
      </c>
      <c r="I11" s="266">
        <f t="shared" si="0"/>
        <v>28</v>
      </c>
      <c r="J11" s="266">
        <f t="shared" si="0"/>
        <v>7</v>
      </c>
      <c r="K11" s="266">
        <f t="shared" si="0"/>
        <v>9</v>
      </c>
      <c r="L11" s="266">
        <f t="shared" si="0"/>
        <v>2</v>
      </c>
      <c r="M11" s="266">
        <f t="shared" si="0"/>
        <v>12</v>
      </c>
      <c r="N11" s="266">
        <f t="shared" si="0"/>
        <v>6</v>
      </c>
      <c r="O11" s="267">
        <f t="shared" si="0"/>
        <v>29</v>
      </c>
    </row>
    <row r="12" spans="1:24" ht="12.75" customHeight="1" x14ac:dyDescent="0.2">
      <c r="A12" s="143" t="s">
        <v>20</v>
      </c>
      <c r="B12" s="144" t="s">
        <v>21</v>
      </c>
      <c r="C12" s="144" t="e">
        <f>VLOOKUP(B15,[1]serial!$C$1:$D$37,2,FALSE)</f>
        <v>#N/A</v>
      </c>
      <c r="D12" s="144" t="s">
        <v>22</v>
      </c>
      <c r="E12" s="268">
        <v>1</v>
      </c>
      <c r="F12" s="269">
        <v>1</v>
      </c>
      <c r="G12" s="269">
        <v>229</v>
      </c>
      <c r="H12" s="269">
        <v>229</v>
      </c>
      <c r="I12" s="269">
        <v>12</v>
      </c>
      <c r="J12" s="269">
        <v>6</v>
      </c>
      <c r="K12" s="269">
        <v>9</v>
      </c>
      <c r="L12" s="269">
        <v>2</v>
      </c>
      <c r="M12" s="269">
        <v>6</v>
      </c>
      <c r="N12" s="269">
        <v>4</v>
      </c>
      <c r="O12" s="270">
        <v>13</v>
      </c>
    </row>
    <row r="13" spans="1:24" ht="13.5" customHeight="1" x14ac:dyDescent="0.2">
      <c r="A13" s="143" t="s">
        <v>23</v>
      </c>
      <c r="B13" s="144" t="s">
        <v>24</v>
      </c>
      <c r="C13" s="144" t="e">
        <f>VLOOKUP(B16,[1]serial!$C$1:$D$37,2,FALSE)</f>
        <v>#N/A</v>
      </c>
      <c r="D13" s="144" t="s">
        <v>25</v>
      </c>
      <c r="E13" s="268">
        <v>1</v>
      </c>
      <c r="F13" s="269">
        <v>1</v>
      </c>
      <c r="G13" s="269">
        <v>75</v>
      </c>
      <c r="H13" s="269">
        <v>66</v>
      </c>
      <c r="I13" s="269">
        <v>16</v>
      </c>
      <c r="J13" s="269">
        <v>1</v>
      </c>
      <c r="K13" s="269">
        <v>0</v>
      </c>
      <c r="L13" s="269">
        <v>0</v>
      </c>
      <c r="M13" s="269">
        <v>6</v>
      </c>
      <c r="N13" s="269">
        <v>2</v>
      </c>
      <c r="O13" s="270">
        <v>16</v>
      </c>
    </row>
    <row r="14" spans="1:24" ht="15" customHeight="1" x14ac:dyDescent="0.2">
      <c r="A14" s="140" t="s">
        <v>26</v>
      </c>
      <c r="B14" s="141"/>
      <c r="C14" s="141"/>
      <c r="D14" s="142"/>
      <c r="E14" s="271">
        <f t="shared" ref="E14:O14" si="1">SUM(E15:E16)</f>
        <v>1124</v>
      </c>
      <c r="F14" s="174">
        <f t="shared" si="1"/>
        <v>1090</v>
      </c>
      <c r="G14" s="174">
        <f t="shared" si="1"/>
        <v>4976</v>
      </c>
      <c r="H14" s="174">
        <f t="shared" si="1"/>
        <v>4713</v>
      </c>
      <c r="I14" s="174">
        <f t="shared" si="1"/>
        <v>762</v>
      </c>
      <c r="J14" s="174">
        <f t="shared" si="1"/>
        <v>335</v>
      </c>
      <c r="K14" s="174">
        <f t="shared" si="1"/>
        <v>24</v>
      </c>
      <c r="L14" s="174">
        <f t="shared" si="1"/>
        <v>34</v>
      </c>
      <c r="M14" s="174">
        <f t="shared" si="1"/>
        <v>1289</v>
      </c>
      <c r="N14" s="174">
        <f t="shared" si="1"/>
        <v>32</v>
      </c>
      <c r="O14" s="272">
        <f t="shared" si="1"/>
        <v>856</v>
      </c>
    </row>
    <row r="15" spans="1:24" ht="13.5" customHeight="1" x14ac:dyDescent="0.2">
      <c r="A15" s="143" t="s">
        <v>27</v>
      </c>
      <c r="B15" s="144" t="s">
        <v>28</v>
      </c>
      <c r="C15" s="144" t="e">
        <f>VLOOKUP(B18,[1]serial!$C$1:$D$37,2,FALSE)</f>
        <v>#N/A</v>
      </c>
      <c r="D15" s="145" t="s">
        <v>29</v>
      </c>
      <c r="E15" s="273">
        <v>129</v>
      </c>
      <c r="F15" s="177">
        <v>126</v>
      </c>
      <c r="G15" s="177">
        <v>1349</v>
      </c>
      <c r="H15" s="177">
        <v>1264</v>
      </c>
      <c r="I15" s="177">
        <v>373</v>
      </c>
      <c r="J15" s="177">
        <v>116</v>
      </c>
      <c r="K15" s="177">
        <v>11</v>
      </c>
      <c r="L15" s="177">
        <v>9</v>
      </c>
      <c r="M15" s="177">
        <v>231</v>
      </c>
      <c r="N15" s="177">
        <v>22</v>
      </c>
      <c r="O15" s="274">
        <v>410</v>
      </c>
    </row>
    <row r="16" spans="1:24" ht="12.75" customHeight="1" x14ac:dyDescent="0.2">
      <c r="A16" s="143" t="s">
        <v>30</v>
      </c>
      <c r="B16" s="144" t="s">
        <v>31</v>
      </c>
      <c r="C16" s="144" t="e">
        <f>VLOOKUP(B19,[1]serial!$C$1:$D$37,2,FALSE)</f>
        <v>#N/A</v>
      </c>
      <c r="D16" s="146" t="s">
        <v>32</v>
      </c>
      <c r="E16" s="275">
        <v>995</v>
      </c>
      <c r="F16" s="219">
        <v>964</v>
      </c>
      <c r="G16" s="219">
        <v>3627</v>
      </c>
      <c r="H16" s="219">
        <v>3449</v>
      </c>
      <c r="I16" s="219">
        <v>389</v>
      </c>
      <c r="J16" s="219">
        <v>219</v>
      </c>
      <c r="K16" s="219">
        <v>13</v>
      </c>
      <c r="L16" s="219">
        <v>25</v>
      </c>
      <c r="M16" s="219">
        <v>1058</v>
      </c>
      <c r="N16" s="276">
        <v>10</v>
      </c>
      <c r="O16" s="277">
        <v>446</v>
      </c>
    </row>
    <row r="17" spans="1:15" ht="13.5" customHeight="1" x14ac:dyDescent="0.2">
      <c r="A17" s="140" t="s">
        <v>33</v>
      </c>
      <c r="B17" s="141"/>
      <c r="C17" s="141"/>
      <c r="D17" s="147"/>
      <c r="E17" s="271">
        <f t="shared" ref="E17:O17" si="2">E18+E19+E22+E23</f>
        <v>955</v>
      </c>
      <c r="F17" s="174">
        <f t="shared" si="2"/>
        <v>886</v>
      </c>
      <c r="G17" s="174">
        <f t="shared" si="2"/>
        <v>2842</v>
      </c>
      <c r="H17" s="174">
        <f t="shared" si="2"/>
        <v>2592</v>
      </c>
      <c r="I17" s="174">
        <f t="shared" si="2"/>
        <v>124</v>
      </c>
      <c r="J17" s="174">
        <f t="shared" si="2"/>
        <v>430</v>
      </c>
      <c r="K17" s="174">
        <f t="shared" si="2"/>
        <v>99</v>
      </c>
      <c r="L17" s="174">
        <f t="shared" si="2"/>
        <v>110</v>
      </c>
      <c r="M17" s="174">
        <f t="shared" si="2"/>
        <v>364</v>
      </c>
      <c r="N17" s="174">
        <f t="shared" si="2"/>
        <v>13</v>
      </c>
      <c r="O17" s="272">
        <f t="shared" si="2"/>
        <v>366</v>
      </c>
    </row>
    <row r="18" spans="1:15" ht="12.75" customHeight="1" x14ac:dyDescent="0.25">
      <c r="A18" s="148" t="s">
        <v>34</v>
      </c>
      <c r="B18" s="149" t="s">
        <v>35</v>
      </c>
      <c r="C18" s="149" t="e">
        <f>VLOOKUP(B21,[1]serial!$C$1:$D$37,2,FALSE)</f>
        <v>#N/A</v>
      </c>
      <c r="D18" s="150" t="s">
        <v>36</v>
      </c>
      <c r="E18" s="278">
        <v>20</v>
      </c>
      <c r="F18" s="119">
        <v>20</v>
      </c>
      <c r="G18" s="238">
        <v>697</v>
      </c>
      <c r="H18" s="279">
        <v>689</v>
      </c>
      <c r="I18" s="238">
        <v>21</v>
      </c>
      <c r="J18" s="279">
        <v>81</v>
      </c>
      <c r="K18" s="279">
        <v>22</v>
      </c>
      <c r="L18" s="279">
        <v>12</v>
      </c>
      <c r="M18" s="238">
        <v>38</v>
      </c>
      <c r="N18" s="279">
        <v>0</v>
      </c>
      <c r="O18" s="280">
        <v>183</v>
      </c>
    </row>
    <row r="19" spans="1:15" ht="27" customHeight="1" x14ac:dyDescent="0.2">
      <c r="A19" s="151" t="s">
        <v>37</v>
      </c>
      <c r="B19" s="152" t="s">
        <v>38</v>
      </c>
      <c r="C19" s="152" t="e">
        <f>VLOOKUP(B22,[1]serial!$C$1:$D$37,2,FALSE)</f>
        <v>#N/A</v>
      </c>
      <c r="D19" s="153" t="s">
        <v>39</v>
      </c>
      <c r="E19" s="281">
        <f>E34+E40+E46+E49+E20+E21</f>
        <v>34</v>
      </c>
      <c r="F19" s="281">
        <f t="shared" ref="F19:O19" si="3">F34+F40+F46+F49+F20+F21</f>
        <v>33</v>
      </c>
      <c r="G19" s="281">
        <f t="shared" si="3"/>
        <v>273</v>
      </c>
      <c r="H19" s="281">
        <f t="shared" si="3"/>
        <v>245</v>
      </c>
      <c r="I19" s="281">
        <f t="shared" si="3"/>
        <v>1</v>
      </c>
      <c r="J19" s="281">
        <f t="shared" si="3"/>
        <v>24</v>
      </c>
      <c r="K19" s="281">
        <f t="shared" si="3"/>
        <v>8</v>
      </c>
      <c r="L19" s="281">
        <f t="shared" si="3"/>
        <v>9</v>
      </c>
      <c r="M19" s="281">
        <f t="shared" si="3"/>
        <v>17</v>
      </c>
      <c r="N19" s="281">
        <f t="shared" si="3"/>
        <v>1</v>
      </c>
      <c r="O19" s="281">
        <f t="shared" si="3"/>
        <v>25</v>
      </c>
    </row>
    <row r="20" spans="1:15" ht="12" customHeight="1" x14ac:dyDescent="0.2">
      <c r="A20" s="154" t="s">
        <v>40</v>
      </c>
      <c r="B20" s="155"/>
      <c r="C20" s="155"/>
      <c r="D20" s="156"/>
      <c r="E20" s="278">
        <v>4</v>
      </c>
      <c r="F20" s="119">
        <v>4</v>
      </c>
      <c r="G20" s="119">
        <v>14</v>
      </c>
      <c r="H20" s="119">
        <v>14</v>
      </c>
      <c r="I20" s="119">
        <v>0</v>
      </c>
      <c r="J20" s="119">
        <v>3</v>
      </c>
      <c r="K20" s="119">
        <v>1</v>
      </c>
      <c r="L20" s="119">
        <v>0</v>
      </c>
      <c r="M20" s="119">
        <v>1</v>
      </c>
      <c r="N20" s="119">
        <v>0</v>
      </c>
      <c r="O20" s="283">
        <v>2</v>
      </c>
    </row>
    <row r="21" spans="1:15" ht="13.5" customHeight="1" x14ac:dyDescent="0.2">
      <c r="A21" s="154" t="s">
        <v>41</v>
      </c>
      <c r="B21" s="155"/>
      <c r="C21" s="155"/>
      <c r="D21" s="156"/>
      <c r="E21" s="278">
        <v>2</v>
      </c>
      <c r="F21" s="119">
        <v>2</v>
      </c>
      <c r="G21" s="119">
        <v>7</v>
      </c>
      <c r="H21" s="119">
        <v>7</v>
      </c>
      <c r="I21" s="119">
        <v>0</v>
      </c>
      <c r="J21" s="119">
        <v>3</v>
      </c>
      <c r="K21" s="119">
        <v>1</v>
      </c>
      <c r="L21" s="119">
        <v>1</v>
      </c>
      <c r="M21" s="119">
        <v>1</v>
      </c>
      <c r="N21" s="119">
        <v>0</v>
      </c>
      <c r="O21" s="283">
        <v>0</v>
      </c>
    </row>
    <row r="22" spans="1:15" ht="16.5" customHeight="1" x14ac:dyDescent="0.2">
      <c r="A22" s="151" t="s">
        <v>42</v>
      </c>
      <c r="B22" s="152" t="s">
        <v>43</v>
      </c>
      <c r="C22" s="152" t="e">
        <f>VLOOKUP(B25,[1]serial!$C$1:$D$37,2,FALSE)</f>
        <v>#N/A</v>
      </c>
      <c r="D22" s="153" t="s">
        <v>44</v>
      </c>
      <c r="E22" s="281">
        <f t="shared" ref="E22:O22" si="4">E41</f>
        <v>36</v>
      </c>
      <c r="F22" s="183">
        <f t="shared" si="4"/>
        <v>36</v>
      </c>
      <c r="G22" s="183">
        <f t="shared" si="4"/>
        <v>173</v>
      </c>
      <c r="H22" s="183">
        <f t="shared" si="4"/>
        <v>169</v>
      </c>
      <c r="I22" s="183">
        <f t="shared" si="4"/>
        <v>1</v>
      </c>
      <c r="J22" s="183">
        <f t="shared" si="4"/>
        <v>12</v>
      </c>
      <c r="K22" s="183">
        <f t="shared" si="4"/>
        <v>2</v>
      </c>
      <c r="L22" s="183">
        <f t="shared" si="4"/>
        <v>4</v>
      </c>
      <c r="M22" s="183">
        <f t="shared" si="4"/>
        <v>19</v>
      </c>
      <c r="N22" s="183">
        <f t="shared" si="4"/>
        <v>0</v>
      </c>
      <c r="O22" s="282">
        <f t="shared" si="4"/>
        <v>13</v>
      </c>
    </row>
    <row r="23" spans="1:15" ht="15" customHeight="1" x14ac:dyDescent="0.2">
      <c r="A23" s="151" t="s">
        <v>45</v>
      </c>
      <c r="B23" s="152" t="s">
        <v>46</v>
      </c>
      <c r="C23" s="152" t="e">
        <f>VLOOKUP(B26,[1]serial!$C$1:$D$37,2,FALSE)</f>
        <v>#N/A</v>
      </c>
      <c r="D23" s="157" t="s">
        <v>47</v>
      </c>
      <c r="E23" s="281">
        <f t="shared" ref="E23:O23" si="5">E24+E25</f>
        <v>865</v>
      </c>
      <c r="F23" s="183">
        <f t="shared" si="5"/>
        <v>797</v>
      </c>
      <c r="G23" s="183">
        <f t="shared" si="5"/>
        <v>1699</v>
      </c>
      <c r="H23" s="183">
        <f t="shared" si="5"/>
        <v>1489</v>
      </c>
      <c r="I23" s="183">
        <f t="shared" si="5"/>
        <v>101</v>
      </c>
      <c r="J23" s="183">
        <f t="shared" si="5"/>
        <v>313</v>
      </c>
      <c r="K23" s="183">
        <f t="shared" si="5"/>
        <v>67</v>
      </c>
      <c r="L23" s="183">
        <f t="shared" si="5"/>
        <v>85</v>
      </c>
      <c r="M23" s="183">
        <f t="shared" si="5"/>
        <v>290</v>
      </c>
      <c r="N23" s="183">
        <f t="shared" si="5"/>
        <v>12</v>
      </c>
      <c r="O23" s="282">
        <f t="shared" si="5"/>
        <v>145</v>
      </c>
    </row>
    <row r="24" spans="1:15" ht="14.25" customHeight="1" x14ac:dyDescent="0.2">
      <c r="A24" s="143" t="s">
        <v>48</v>
      </c>
      <c r="B24" s="144"/>
      <c r="C24" s="144"/>
      <c r="D24" s="158"/>
      <c r="E24" s="278">
        <v>558</v>
      </c>
      <c r="F24" s="119">
        <v>516</v>
      </c>
      <c r="G24" s="119">
        <v>1145</v>
      </c>
      <c r="H24" s="119">
        <v>990</v>
      </c>
      <c r="I24" s="119">
        <v>85</v>
      </c>
      <c r="J24" s="119">
        <v>236</v>
      </c>
      <c r="K24" s="119">
        <v>53</v>
      </c>
      <c r="L24" s="119">
        <v>74</v>
      </c>
      <c r="M24" s="119">
        <v>176</v>
      </c>
      <c r="N24" s="119">
        <v>3</v>
      </c>
      <c r="O24" s="283">
        <v>86</v>
      </c>
    </row>
    <row r="25" spans="1:15" ht="12.75" customHeight="1" x14ac:dyDescent="0.2">
      <c r="A25" s="143" t="s">
        <v>49</v>
      </c>
      <c r="B25" s="144"/>
      <c r="C25" s="144"/>
      <c r="D25" s="158"/>
      <c r="E25" s="284">
        <v>307</v>
      </c>
      <c r="F25" s="184">
        <v>281</v>
      </c>
      <c r="G25" s="184">
        <v>554</v>
      </c>
      <c r="H25" s="184">
        <v>499</v>
      </c>
      <c r="I25" s="184">
        <v>16</v>
      </c>
      <c r="J25" s="184">
        <v>77</v>
      </c>
      <c r="K25" s="184">
        <v>14</v>
      </c>
      <c r="L25" s="177">
        <v>11</v>
      </c>
      <c r="M25" s="184">
        <v>114</v>
      </c>
      <c r="N25" s="184">
        <v>9</v>
      </c>
      <c r="O25" s="274">
        <v>59</v>
      </c>
    </row>
    <row r="26" spans="1:15" ht="12.75" customHeight="1" x14ac:dyDescent="0.2">
      <c r="A26" s="140" t="s">
        <v>50</v>
      </c>
      <c r="B26" s="141"/>
      <c r="C26" s="141"/>
      <c r="D26" s="141"/>
      <c r="E26" s="271">
        <f t="shared" ref="E26:O26" si="6">SUM(E27,E28,E31,E32 +E38)</f>
        <v>20</v>
      </c>
      <c r="F26" s="174">
        <f t="shared" si="6"/>
        <v>20</v>
      </c>
      <c r="G26" s="174">
        <f t="shared" si="6"/>
        <v>134</v>
      </c>
      <c r="H26" s="174">
        <f t="shared" si="6"/>
        <v>133</v>
      </c>
      <c r="I26" s="174">
        <f t="shared" si="6"/>
        <v>1</v>
      </c>
      <c r="J26" s="174">
        <f t="shared" si="6"/>
        <v>11</v>
      </c>
      <c r="K26" s="174">
        <f t="shared" si="6"/>
        <v>4</v>
      </c>
      <c r="L26" s="174">
        <f t="shared" si="6"/>
        <v>4</v>
      </c>
      <c r="M26" s="174">
        <f t="shared" si="6"/>
        <v>3</v>
      </c>
      <c r="N26" s="174">
        <f t="shared" si="6"/>
        <v>0</v>
      </c>
      <c r="O26" s="272">
        <f t="shared" si="6"/>
        <v>15</v>
      </c>
    </row>
    <row r="27" spans="1:15" ht="18" customHeight="1" x14ac:dyDescent="0.2">
      <c r="A27" s="159" t="s">
        <v>51</v>
      </c>
      <c r="B27" s="144" t="s">
        <v>52</v>
      </c>
      <c r="C27" s="144" t="e">
        <f>VLOOKUP(B30,[1]serial!$C$1:$D$37,2,FALSE)</f>
        <v>#N/A</v>
      </c>
      <c r="D27" s="145" t="s">
        <v>53</v>
      </c>
      <c r="E27" s="278">
        <v>5</v>
      </c>
      <c r="F27" s="119">
        <v>5</v>
      </c>
      <c r="G27" s="119">
        <v>84</v>
      </c>
      <c r="H27" s="119">
        <v>84</v>
      </c>
      <c r="I27" s="119">
        <v>0</v>
      </c>
      <c r="J27" s="119">
        <v>1</v>
      </c>
      <c r="K27" s="119">
        <v>1</v>
      </c>
      <c r="L27" s="119">
        <v>1</v>
      </c>
      <c r="M27" s="119">
        <v>0</v>
      </c>
      <c r="N27" s="119">
        <v>0</v>
      </c>
      <c r="O27" s="283">
        <v>11</v>
      </c>
    </row>
    <row r="28" spans="1:15" ht="12.75" customHeight="1" x14ac:dyDescent="0.2">
      <c r="A28" s="160" t="s">
        <v>54</v>
      </c>
      <c r="B28" s="161"/>
      <c r="C28" s="161"/>
      <c r="D28" s="162"/>
      <c r="E28" s="285">
        <f t="shared" ref="E28:O28" si="7">SUM(E29,E30)</f>
        <v>9</v>
      </c>
      <c r="F28" s="185">
        <f t="shared" si="7"/>
        <v>9</v>
      </c>
      <c r="G28" s="185">
        <f t="shared" si="7"/>
        <v>36</v>
      </c>
      <c r="H28" s="185">
        <f t="shared" si="7"/>
        <v>35</v>
      </c>
      <c r="I28" s="185">
        <f t="shared" si="7"/>
        <v>0</v>
      </c>
      <c r="J28" s="185">
        <f t="shared" si="7"/>
        <v>8</v>
      </c>
      <c r="K28" s="185">
        <f t="shared" si="7"/>
        <v>2</v>
      </c>
      <c r="L28" s="185">
        <f t="shared" si="7"/>
        <v>2</v>
      </c>
      <c r="M28" s="185">
        <f t="shared" si="7"/>
        <v>2</v>
      </c>
      <c r="N28" s="185">
        <f t="shared" si="7"/>
        <v>0</v>
      </c>
      <c r="O28" s="286">
        <f t="shared" si="7"/>
        <v>3</v>
      </c>
    </row>
    <row r="29" spans="1:15" ht="19.5" customHeight="1" x14ac:dyDescent="0.2">
      <c r="A29" s="143" t="s">
        <v>55</v>
      </c>
      <c r="B29" s="144" t="s">
        <v>56</v>
      </c>
      <c r="C29" s="144" t="e">
        <f>VLOOKUP(B32,[1]serial!$C$1:$D$37,2,FALSE)</f>
        <v>#N/A</v>
      </c>
      <c r="D29" s="144" t="s">
        <v>57</v>
      </c>
      <c r="E29" s="278">
        <v>1</v>
      </c>
      <c r="F29" s="119">
        <v>1</v>
      </c>
      <c r="G29" s="119">
        <v>27</v>
      </c>
      <c r="H29" s="119">
        <v>26</v>
      </c>
      <c r="I29" s="119">
        <v>0</v>
      </c>
      <c r="J29" s="119">
        <v>4</v>
      </c>
      <c r="K29" s="119">
        <v>1</v>
      </c>
      <c r="L29" s="186">
        <v>1</v>
      </c>
      <c r="M29" s="119">
        <v>1</v>
      </c>
      <c r="N29" s="119">
        <v>0</v>
      </c>
      <c r="O29" s="287">
        <v>3</v>
      </c>
    </row>
    <row r="30" spans="1:15" ht="15.75" customHeight="1" x14ac:dyDescent="0.2">
      <c r="A30" s="143" t="s">
        <v>58</v>
      </c>
      <c r="B30" s="144" t="s">
        <v>59</v>
      </c>
      <c r="C30" s="144" t="e">
        <f>VLOOKUP(B33,[1]serial!$C$1:$D$37,2,FALSE)</f>
        <v>#N/A</v>
      </c>
      <c r="D30" s="144" t="s">
        <v>60</v>
      </c>
      <c r="E30" s="278">
        <v>8</v>
      </c>
      <c r="F30" s="119">
        <v>8</v>
      </c>
      <c r="G30" s="119">
        <v>9</v>
      </c>
      <c r="H30" s="119">
        <v>9</v>
      </c>
      <c r="I30" s="119">
        <v>0</v>
      </c>
      <c r="J30" s="119">
        <v>4</v>
      </c>
      <c r="K30" s="119">
        <v>1</v>
      </c>
      <c r="L30" s="187">
        <v>1</v>
      </c>
      <c r="M30" s="119">
        <v>1</v>
      </c>
      <c r="N30" s="119">
        <v>0</v>
      </c>
      <c r="O30" s="288">
        <v>0</v>
      </c>
    </row>
    <row r="31" spans="1:15" ht="15.75" customHeight="1" x14ac:dyDescent="0.2">
      <c r="A31" s="159" t="s">
        <v>61</v>
      </c>
      <c r="B31" s="144" t="s">
        <v>62</v>
      </c>
      <c r="C31" s="144" t="e">
        <f>VLOOKUP(B34,[1]serial!$C$1:$D$37,2,FALSE)</f>
        <v>#N/A</v>
      </c>
      <c r="D31" s="144" t="s">
        <v>63</v>
      </c>
      <c r="E31" s="278">
        <v>1</v>
      </c>
      <c r="F31" s="119">
        <v>1</v>
      </c>
      <c r="G31" s="119">
        <v>6</v>
      </c>
      <c r="H31" s="119">
        <v>6</v>
      </c>
      <c r="I31" s="119">
        <v>0</v>
      </c>
      <c r="J31" s="119">
        <v>0</v>
      </c>
      <c r="K31" s="119">
        <v>0</v>
      </c>
      <c r="L31" s="188">
        <v>0</v>
      </c>
      <c r="M31" s="119">
        <v>0</v>
      </c>
      <c r="N31" s="119">
        <v>0</v>
      </c>
      <c r="O31" s="289">
        <v>1</v>
      </c>
    </row>
    <row r="32" spans="1:15" ht="13.5" customHeight="1" x14ac:dyDescent="0.2">
      <c r="A32" s="160" t="s">
        <v>64</v>
      </c>
      <c r="B32" s="161"/>
      <c r="C32" s="161"/>
      <c r="D32" s="161"/>
      <c r="E32" s="285">
        <f t="shared" ref="E32:O32" si="8">E35</f>
        <v>4</v>
      </c>
      <c r="F32" s="185">
        <f t="shared" si="8"/>
        <v>4</v>
      </c>
      <c r="G32" s="185">
        <f t="shared" si="8"/>
        <v>7</v>
      </c>
      <c r="H32" s="185">
        <f t="shared" si="8"/>
        <v>7</v>
      </c>
      <c r="I32" s="185">
        <f t="shared" si="8"/>
        <v>1</v>
      </c>
      <c r="J32" s="185">
        <f t="shared" si="8"/>
        <v>2</v>
      </c>
      <c r="K32" s="185">
        <f t="shared" si="8"/>
        <v>1</v>
      </c>
      <c r="L32" s="189">
        <f t="shared" si="8"/>
        <v>1</v>
      </c>
      <c r="M32" s="185">
        <f t="shared" si="8"/>
        <v>1</v>
      </c>
      <c r="N32" s="185">
        <f t="shared" si="8"/>
        <v>0</v>
      </c>
      <c r="O32" s="290">
        <f t="shared" si="8"/>
        <v>0</v>
      </c>
    </row>
    <row r="33" spans="1:15" ht="27" customHeight="1" x14ac:dyDescent="0.25">
      <c r="A33" s="163" t="s">
        <v>65</v>
      </c>
      <c r="B33" s="144" t="s">
        <v>66</v>
      </c>
      <c r="C33" s="144" t="e">
        <f>VLOOKUP(B36,[1]serial!$C$1:$D$37,2,FALSE)</f>
        <v>#N/A</v>
      </c>
      <c r="D33" s="144" t="s">
        <v>67</v>
      </c>
      <c r="E33" s="291">
        <v>1</v>
      </c>
      <c r="F33" s="292">
        <v>1</v>
      </c>
      <c r="G33" s="292">
        <v>89</v>
      </c>
      <c r="H33" s="292">
        <v>89</v>
      </c>
      <c r="I33" s="292">
        <v>0</v>
      </c>
      <c r="J33" s="292">
        <v>21</v>
      </c>
      <c r="K33" s="292">
        <v>5</v>
      </c>
      <c r="L33" s="293">
        <v>3</v>
      </c>
      <c r="M33" s="292">
        <v>3</v>
      </c>
      <c r="N33" s="292">
        <v>0</v>
      </c>
      <c r="O33" s="294">
        <v>20</v>
      </c>
    </row>
    <row r="34" spans="1:15" ht="26.25" customHeight="1" x14ac:dyDescent="0.25">
      <c r="A34" s="165" t="s">
        <v>68</v>
      </c>
      <c r="B34" s="144" t="s">
        <v>69</v>
      </c>
      <c r="C34" s="144" t="e">
        <f>VLOOKUP(B38,[1]serial!$C$1:$D$37,2,FALSE)</f>
        <v>#N/A</v>
      </c>
      <c r="D34" s="144" t="s">
        <v>70</v>
      </c>
      <c r="E34" s="295">
        <v>5</v>
      </c>
      <c r="F34" s="296">
        <v>5</v>
      </c>
      <c r="G34" s="296">
        <v>28</v>
      </c>
      <c r="H34" s="296">
        <v>24</v>
      </c>
      <c r="I34" s="296">
        <v>0</v>
      </c>
      <c r="J34" s="296">
        <v>2</v>
      </c>
      <c r="K34" s="296">
        <v>1</v>
      </c>
      <c r="L34" s="297">
        <v>1</v>
      </c>
      <c r="M34" s="296">
        <v>2</v>
      </c>
      <c r="N34" s="296">
        <v>1</v>
      </c>
      <c r="O34" s="298">
        <v>1</v>
      </c>
    </row>
    <row r="35" spans="1:15" ht="16.5" customHeight="1" x14ac:dyDescent="0.25">
      <c r="A35" s="165" t="s">
        <v>71</v>
      </c>
      <c r="B35" s="144" t="s">
        <v>72</v>
      </c>
      <c r="C35" s="144" t="e">
        <f>VLOOKUP(B39,[1]serial!$C$1:$D$37,2,FALSE)</f>
        <v>#N/A</v>
      </c>
      <c r="D35" s="144" t="s">
        <v>73</v>
      </c>
      <c r="E35" s="299">
        <v>4</v>
      </c>
      <c r="F35" s="230">
        <v>4</v>
      </c>
      <c r="G35" s="230">
        <v>7</v>
      </c>
      <c r="H35" s="230">
        <v>7</v>
      </c>
      <c r="I35" s="230">
        <v>1</v>
      </c>
      <c r="J35" s="230">
        <v>2</v>
      </c>
      <c r="K35" s="230">
        <v>1</v>
      </c>
      <c r="L35" s="231">
        <v>1</v>
      </c>
      <c r="M35" s="230">
        <v>1</v>
      </c>
      <c r="N35" s="230">
        <v>0</v>
      </c>
      <c r="O35" s="300">
        <v>0</v>
      </c>
    </row>
    <row r="36" spans="1:15" ht="12.75" customHeight="1" x14ac:dyDescent="0.2">
      <c r="A36" s="166" t="s">
        <v>74</v>
      </c>
      <c r="B36" s="144"/>
      <c r="C36" s="144"/>
      <c r="D36" s="144"/>
      <c r="E36" s="301">
        <f t="shared" ref="E36:O36" si="9">SUM(E33:E35)</f>
        <v>10</v>
      </c>
      <c r="F36" s="197">
        <f t="shared" si="9"/>
        <v>10</v>
      </c>
      <c r="G36" s="197">
        <f t="shared" si="9"/>
        <v>124</v>
      </c>
      <c r="H36" s="197">
        <f t="shared" si="9"/>
        <v>120</v>
      </c>
      <c r="I36" s="197">
        <f t="shared" si="9"/>
        <v>1</v>
      </c>
      <c r="J36" s="197">
        <f t="shared" si="9"/>
        <v>25</v>
      </c>
      <c r="K36" s="197">
        <f t="shared" si="9"/>
        <v>7</v>
      </c>
      <c r="L36" s="198">
        <f t="shared" si="9"/>
        <v>5</v>
      </c>
      <c r="M36" s="197">
        <f t="shared" si="9"/>
        <v>6</v>
      </c>
      <c r="N36" s="197">
        <f t="shared" si="9"/>
        <v>1</v>
      </c>
      <c r="O36" s="302">
        <f t="shared" si="9"/>
        <v>21</v>
      </c>
    </row>
    <row r="37" spans="1:15" ht="16.5" customHeight="1" x14ac:dyDescent="0.2">
      <c r="A37" s="167" t="s">
        <v>75</v>
      </c>
      <c r="B37" s="161"/>
      <c r="C37" s="161"/>
      <c r="D37" s="161"/>
      <c r="E37" s="303">
        <f t="shared" ref="E37:O37" si="10">E39+E40+E41</f>
        <v>55</v>
      </c>
      <c r="F37" s="199">
        <f t="shared" si="10"/>
        <v>55</v>
      </c>
      <c r="G37" s="199">
        <f t="shared" si="10"/>
        <v>363</v>
      </c>
      <c r="H37" s="199">
        <f t="shared" si="10"/>
        <v>358</v>
      </c>
      <c r="I37" s="199">
        <f t="shared" si="10"/>
        <v>2</v>
      </c>
      <c r="J37" s="199">
        <f t="shared" si="10"/>
        <v>29</v>
      </c>
      <c r="K37" s="199">
        <f t="shared" si="10"/>
        <v>6</v>
      </c>
      <c r="L37" s="199">
        <f t="shared" si="10"/>
        <v>9</v>
      </c>
      <c r="M37" s="199">
        <f t="shared" si="10"/>
        <v>38</v>
      </c>
      <c r="N37" s="199">
        <f t="shared" si="10"/>
        <v>0</v>
      </c>
      <c r="O37" s="304">
        <f t="shared" si="10"/>
        <v>31</v>
      </c>
    </row>
    <row r="38" spans="1:15" ht="12.75" customHeight="1" x14ac:dyDescent="0.2">
      <c r="A38" s="168" t="s">
        <v>76</v>
      </c>
      <c r="B38" s="161"/>
      <c r="C38" s="161"/>
      <c r="D38" s="161"/>
      <c r="E38" s="285">
        <f t="shared" ref="E38:O38" si="11">E42</f>
        <v>1</v>
      </c>
      <c r="F38" s="185">
        <f t="shared" si="11"/>
        <v>1</v>
      </c>
      <c r="G38" s="185">
        <f t="shared" si="11"/>
        <v>1</v>
      </c>
      <c r="H38" s="185">
        <f t="shared" si="11"/>
        <v>1</v>
      </c>
      <c r="I38" s="185">
        <f t="shared" si="11"/>
        <v>0</v>
      </c>
      <c r="J38" s="185">
        <f t="shared" si="11"/>
        <v>0</v>
      </c>
      <c r="K38" s="185">
        <f t="shared" si="11"/>
        <v>0</v>
      </c>
      <c r="L38" s="185">
        <f t="shared" si="11"/>
        <v>0</v>
      </c>
      <c r="M38" s="185">
        <f t="shared" si="11"/>
        <v>0</v>
      </c>
      <c r="N38" s="185">
        <f t="shared" si="11"/>
        <v>0</v>
      </c>
      <c r="O38" s="286">
        <f t="shared" si="11"/>
        <v>0</v>
      </c>
    </row>
    <row r="39" spans="1:15" ht="27.75" customHeight="1" x14ac:dyDescent="0.2">
      <c r="A39" s="163" t="s">
        <v>77</v>
      </c>
      <c r="B39" s="144" t="s">
        <v>78</v>
      </c>
      <c r="C39" s="144" t="e">
        <f>VLOOKUP(B45,[1]serial!$C$1:$D$37,2,FALSE)</f>
        <v>#N/A</v>
      </c>
      <c r="D39" s="144" t="s">
        <v>79</v>
      </c>
      <c r="E39" s="278">
        <v>1</v>
      </c>
      <c r="F39" s="119">
        <v>1</v>
      </c>
      <c r="G39" s="119">
        <v>70</v>
      </c>
      <c r="H39" s="119">
        <v>70</v>
      </c>
      <c r="I39" s="119">
        <v>0</v>
      </c>
      <c r="J39" s="119">
        <v>7</v>
      </c>
      <c r="K39" s="119">
        <v>1</v>
      </c>
      <c r="L39" s="187">
        <v>1</v>
      </c>
      <c r="M39" s="119">
        <v>9</v>
      </c>
      <c r="N39" s="119">
        <v>0</v>
      </c>
      <c r="O39" s="288">
        <v>4</v>
      </c>
    </row>
    <row r="40" spans="1:15" ht="27.75" customHeight="1" x14ac:dyDescent="0.2">
      <c r="A40" s="163" t="s">
        <v>119</v>
      </c>
      <c r="B40" s="144"/>
      <c r="C40" s="144"/>
      <c r="D40" s="144"/>
      <c r="E40" s="278">
        <v>18</v>
      </c>
      <c r="F40" s="119">
        <v>18</v>
      </c>
      <c r="G40" s="119">
        <v>120</v>
      </c>
      <c r="H40" s="119">
        <v>119</v>
      </c>
      <c r="I40" s="119">
        <v>1</v>
      </c>
      <c r="J40" s="119">
        <v>10</v>
      </c>
      <c r="K40" s="119">
        <v>3</v>
      </c>
      <c r="L40" s="187">
        <v>4</v>
      </c>
      <c r="M40" s="119">
        <v>10</v>
      </c>
      <c r="N40" s="119">
        <v>0</v>
      </c>
      <c r="O40" s="288">
        <v>14</v>
      </c>
    </row>
    <row r="41" spans="1:15" ht="16.5" customHeight="1" x14ac:dyDescent="0.2">
      <c r="A41" s="163" t="s">
        <v>81</v>
      </c>
      <c r="B41" s="144"/>
      <c r="C41" s="144"/>
      <c r="D41" s="144"/>
      <c r="E41" s="278">
        <v>36</v>
      </c>
      <c r="F41" s="119">
        <v>36</v>
      </c>
      <c r="G41" s="119">
        <v>173</v>
      </c>
      <c r="H41" s="119">
        <v>169</v>
      </c>
      <c r="I41" s="119">
        <v>1</v>
      </c>
      <c r="J41" s="119">
        <v>12</v>
      </c>
      <c r="K41" s="119">
        <v>2</v>
      </c>
      <c r="L41" s="187">
        <v>4</v>
      </c>
      <c r="M41" s="119">
        <v>19</v>
      </c>
      <c r="N41" s="119">
        <v>0</v>
      </c>
      <c r="O41" s="288">
        <v>13</v>
      </c>
    </row>
    <row r="42" spans="1:15" ht="14.25" customHeight="1" x14ac:dyDescent="0.2">
      <c r="A42" s="169" t="s">
        <v>82</v>
      </c>
      <c r="B42" s="144"/>
      <c r="C42" s="144"/>
      <c r="D42" s="144"/>
      <c r="E42" s="278">
        <v>1</v>
      </c>
      <c r="F42" s="119">
        <v>1</v>
      </c>
      <c r="G42" s="119">
        <v>1</v>
      </c>
      <c r="H42" s="119">
        <v>1</v>
      </c>
      <c r="I42" s="119">
        <v>0</v>
      </c>
      <c r="J42" s="119">
        <v>0</v>
      </c>
      <c r="K42" s="119">
        <v>0</v>
      </c>
      <c r="L42" s="187">
        <v>0</v>
      </c>
      <c r="M42" s="119">
        <v>0</v>
      </c>
      <c r="N42" s="119">
        <v>0</v>
      </c>
      <c r="O42" s="288">
        <v>0</v>
      </c>
    </row>
    <row r="43" spans="1:15" ht="31.5" customHeight="1" x14ac:dyDescent="0.2">
      <c r="A43" s="170" t="s">
        <v>83</v>
      </c>
      <c r="B43" s="171"/>
      <c r="C43" s="171"/>
      <c r="D43" s="171"/>
      <c r="E43" s="305">
        <f t="shared" ref="E43:O43" si="12">E39+E40+E41</f>
        <v>55</v>
      </c>
      <c r="F43" s="200">
        <f t="shared" si="12"/>
        <v>55</v>
      </c>
      <c r="G43" s="200">
        <f t="shared" si="12"/>
        <v>363</v>
      </c>
      <c r="H43" s="200">
        <f t="shared" si="12"/>
        <v>358</v>
      </c>
      <c r="I43" s="200">
        <f t="shared" si="12"/>
        <v>2</v>
      </c>
      <c r="J43" s="200">
        <f t="shared" si="12"/>
        <v>29</v>
      </c>
      <c r="K43" s="200">
        <f t="shared" si="12"/>
        <v>6</v>
      </c>
      <c r="L43" s="200">
        <f t="shared" si="12"/>
        <v>9</v>
      </c>
      <c r="M43" s="200">
        <f t="shared" si="12"/>
        <v>38</v>
      </c>
      <c r="N43" s="200">
        <f t="shared" si="12"/>
        <v>0</v>
      </c>
      <c r="O43" s="306">
        <f t="shared" si="12"/>
        <v>31</v>
      </c>
    </row>
    <row r="44" spans="1:15" ht="29.25" customHeight="1" x14ac:dyDescent="0.2">
      <c r="A44" s="160" t="s">
        <v>84</v>
      </c>
      <c r="B44" s="161"/>
      <c r="C44" s="161"/>
      <c r="D44" s="161"/>
      <c r="E44" s="285">
        <f t="shared" ref="E44:O44" si="13">SUM(E45:E46)</f>
        <v>4</v>
      </c>
      <c r="F44" s="185">
        <f t="shared" si="13"/>
        <v>4</v>
      </c>
      <c r="G44" s="185">
        <f t="shared" si="13"/>
        <v>167</v>
      </c>
      <c r="H44" s="185">
        <f t="shared" si="13"/>
        <v>145</v>
      </c>
      <c r="I44" s="185">
        <f t="shared" si="13"/>
        <v>0</v>
      </c>
      <c r="J44" s="185">
        <f t="shared" si="13"/>
        <v>10</v>
      </c>
      <c r="K44" s="185">
        <f t="shared" si="13"/>
        <v>1</v>
      </c>
      <c r="L44" s="189">
        <f t="shared" si="13"/>
        <v>1</v>
      </c>
      <c r="M44" s="185">
        <f t="shared" si="13"/>
        <v>4</v>
      </c>
      <c r="N44" s="185">
        <f t="shared" si="13"/>
        <v>0</v>
      </c>
      <c r="O44" s="290">
        <f t="shared" si="13"/>
        <v>16</v>
      </c>
    </row>
    <row r="45" spans="1:15" ht="12.75" customHeight="1" x14ac:dyDescent="0.2">
      <c r="A45" s="163" t="s">
        <v>85</v>
      </c>
      <c r="B45" s="144" t="s">
        <v>86</v>
      </c>
      <c r="C45" s="144" t="e">
        <f>VLOOKUP(#REF!,[1]serial!$C$1:$D$37,2,FALSE)</f>
        <v>#REF!</v>
      </c>
      <c r="D45" s="144" t="s">
        <v>87</v>
      </c>
      <c r="E45" s="278">
        <v>1</v>
      </c>
      <c r="F45" s="119">
        <v>1</v>
      </c>
      <c r="G45" s="119">
        <v>70</v>
      </c>
      <c r="H45" s="119">
        <v>70</v>
      </c>
      <c r="I45" s="119">
        <v>0</v>
      </c>
      <c r="J45" s="119">
        <v>7</v>
      </c>
      <c r="K45" s="119">
        <v>0</v>
      </c>
      <c r="L45" s="187">
        <v>0</v>
      </c>
      <c r="M45" s="119">
        <v>2</v>
      </c>
      <c r="N45" s="119">
        <v>0</v>
      </c>
      <c r="O45" s="288">
        <v>9</v>
      </c>
    </row>
    <row r="46" spans="1:15" ht="30.75" customHeight="1" x14ac:dyDescent="0.2">
      <c r="A46" s="163" t="s">
        <v>88</v>
      </c>
      <c r="B46" s="144" t="s">
        <v>89</v>
      </c>
      <c r="C46" s="144" t="e">
        <f>VLOOKUP(#REF!,[1]serial!$C$1:$D$37,2,FALSE)</f>
        <v>#REF!</v>
      </c>
      <c r="D46" s="144" t="s">
        <v>90</v>
      </c>
      <c r="E46" s="278">
        <v>3</v>
      </c>
      <c r="F46" s="119">
        <v>3</v>
      </c>
      <c r="G46" s="119">
        <v>97</v>
      </c>
      <c r="H46" s="119">
        <v>75</v>
      </c>
      <c r="I46" s="119">
        <v>0</v>
      </c>
      <c r="J46" s="119">
        <v>3</v>
      </c>
      <c r="K46" s="119">
        <v>1</v>
      </c>
      <c r="L46" s="187">
        <v>1</v>
      </c>
      <c r="M46" s="119">
        <v>2</v>
      </c>
      <c r="N46" s="119">
        <v>0</v>
      </c>
      <c r="O46" s="288">
        <v>7</v>
      </c>
    </row>
    <row r="47" spans="1:15" ht="27" customHeight="1" x14ac:dyDescent="0.2">
      <c r="A47" s="160" t="s">
        <v>91</v>
      </c>
      <c r="B47" s="161"/>
      <c r="C47" s="161"/>
      <c r="D47" s="161"/>
      <c r="E47" s="285">
        <f t="shared" ref="E47:O47" si="14">SUM(E48:E49)</f>
        <v>3</v>
      </c>
      <c r="F47" s="185">
        <f t="shared" si="14"/>
        <v>2</v>
      </c>
      <c r="G47" s="185">
        <f t="shared" si="14"/>
        <v>31</v>
      </c>
      <c r="H47" s="185">
        <f t="shared" si="14"/>
        <v>29</v>
      </c>
      <c r="I47" s="185">
        <f t="shared" si="14"/>
        <v>0</v>
      </c>
      <c r="J47" s="185">
        <f t="shared" si="14"/>
        <v>8</v>
      </c>
      <c r="K47" s="185">
        <f t="shared" si="14"/>
        <v>1</v>
      </c>
      <c r="L47" s="189">
        <f t="shared" si="14"/>
        <v>2</v>
      </c>
      <c r="M47" s="185">
        <f t="shared" si="14"/>
        <v>2</v>
      </c>
      <c r="N47" s="185">
        <f t="shared" si="14"/>
        <v>0</v>
      </c>
      <c r="O47" s="290">
        <f t="shared" si="14"/>
        <v>6</v>
      </c>
    </row>
    <row r="48" spans="1:15" ht="14.25" customHeight="1" x14ac:dyDescent="0.2">
      <c r="A48" s="143" t="s">
        <v>92</v>
      </c>
      <c r="B48" s="144" t="s">
        <v>93</v>
      </c>
      <c r="C48" s="144" t="e">
        <f>VLOOKUP(#REF!,[1]serial!$C$1:$D$37,2,FALSE)</f>
        <v>#REF!</v>
      </c>
      <c r="D48" s="144" t="s">
        <v>94</v>
      </c>
      <c r="E48" s="278">
        <v>1</v>
      </c>
      <c r="F48" s="119">
        <v>1</v>
      </c>
      <c r="G48" s="119">
        <v>24</v>
      </c>
      <c r="H48" s="119">
        <v>23</v>
      </c>
      <c r="I48" s="119">
        <v>0</v>
      </c>
      <c r="J48" s="119">
        <v>5</v>
      </c>
      <c r="K48" s="119">
        <v>0</v>
      </c>
      <c r="L48" s="187">
        <v>0</v>
      </c>
      <c r="M48" s="119">
        <v>1</v>
      </c>
      <c r="N48" s="119">
        <v>0</v>
      </c>
      <c r="O48" s="288">
        <v>5</v>
      </c>
    </row>
    <row r="49" spans="1:15" ht="27.75" customHeight="1" x14ac:dyDescent="0.2">
      <c r="A49" s="143" t="s">
        <v>95</v>
      </c>
      <c r="B49" s="144" t="s">
        <v>96</v>
      </c>
      <c r="C49" s="144" t="e">
        <f>VLOOKUP(#REF!,[1]serial!$C$1:$D$37,2,FALSE)</f>
        <v>#REF!</v>
      </c>
      <c r="D49" s="144" t="s">
        <v>97</v>
      </c>
      <c r="E49" s="278">
        <v>2</v>
      </c>
      <c r="F49" s="119">
        <v>1</v>
      </c>
      <c r="G49" s="119">
        <v>7</v>
      </c>
      <c r="H49" s="119">
        <v>6</v>
      </c>
      <c r="I49" s="119">
        <v>0</v>
      </c>
      <c r="J49" s="119">
        <v>3</v>
      </c>
      <c r="K49" s="119">
        <v>1</v>
      </c>
      <c r="L49" s="187">
        <v>2</v>
      </c>
      <c r="M49" s="119">
        <v>1</v>
      </c>
      <c r="N49" s="119">
        <v>0</v>
      </c>
      <c r="O49" s="288">
        <v>1</v>
      </c>
    </row>
    <row r="50" spans="1:15" ht="27" customHeight="1" x14ac:dyDescent="0.2">
      <c r="A50" s="172" t="s">
        <v>98</v>
      </c>
      <c r="B50" s="173"/>
      <c r="C50" s="173"/>
      <c r="D50" s="173"/>
      <c r="E50" s="307">
        <f t="shared" ref="E50:O50" si="15">E26+E17+E14+E11</f>
        <v>2101</v>
      </c>
      <c r="F50" s="308">
        <f t="shared" si="15"/>
        <v>1998</v>
      </c>
      <c r="G50" s="308">
        <f t="shared" si="15"/>
        <v>8256</v>
      </c>
      <c r="H50" s="308">
        <f t="shared" si="15"/>
        <v>7733</v>
      </c>
      <c r="I50" s="308">
        <f t="shared" si="15"/>
        <v>915</v>
      </c>
      <c r="J50" s="308">
        <f t="shared" si="15"/>
        <v>783</v>
      </c>
      <c r="K50" s="308">
        <f t="shared" si="15"/>
        <v>136</v>
      </c>
      <c r="L50" s="308">
        <f t="shared" si="15"/>
        <v>150</v>
      </c>
      <c r="M50" s="308">
        <f t="shared" si="15"/>
        <v>1668</v>
      </c>
      <c r="N50" s="308">
        <f t="shared" si="15"/>
        <v>51</v>
      </c>
      <c r="O50" s="309">
        <f t="shared" si="15"/>
        <v>1266</v>
      </c>
    </row>
    <row r="51" spans="1:15" ht="12.75" customHeight="1" x14ac:dyDescent="0.2">
      <c r="A51" s="3"/>
      <c r="B51" s="3"/>
      <c r="C51" s="3"/>
      <c r="D51" s="3"/>
      <c r="E51" s="88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customHeight="1" x14ac:dyDescent="0.2">
      <c r="A52" s="3"/>
      <c r="B52" s="3"/>
      <c r="C52" s="3"/>
      <c r="D52" s="3"/>
      <c r="E52" s="88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customHeight="1" x14ac:dyDescent="0.2">
      <c r="A53" s="3"/>
      <c r="B53" s="3"/>
      <c r="C53" s="3"/>
      <c r="D53" s="3"/>
      <c r="E53" s="88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 x14ac:dyDescent="0.2">
      <c r="A54" s="3"/>
      <c r="B54" s="3"/>
      <c r="C54" s="3"/>
      <c r="D54" s="3"/>
      <c r="E54" s="88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 x14ac:dyDescent="0.2">
      <c r="A55" s="3"/>
      <c r="B55" s="3"/>
      <c r="C55" s="3"/>
      <c r="D55" s="3"/>
      <c r="E55" s="88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customHeight="1" x14ac:dyDescent="0.2">
      <c r="A56" s="3"/>
      <c r="B56" s="3"/>
      <c r="C56" s="3"/>
      <c r="D56" s="3"/>
      <c r="E56" s="88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customHeight="1" x14ac:dyDescent="0.2">
      <c r="A57" s="3"/>
      <c r="B57" s="3"/>
      <c r="C57" s="3"/>
      <c r="D57" s="3"/>
      <c r="E57" s="88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 x14ac:dyDescent="0.2">
      <c r="A58" s="3"/>
      <c r="B58" s="3"/>
      <c r="C58" s="3"/>
      <c r="D58" s="3"/>
      <c r="E58" s="88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 x14ac:dyDescent="0.2">
      <c r="A59" s="3"/>
      <c r="B59" s="3"/>
      <c r="C59" s="3"/>
      <c r="D59" s="3"/>
      <c r="E59" s="88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3"/>
      <c r="B60" s="3"/>
      <c r="C60" s="3"/>
      <c r="D60" s="3"/>
      <c r="E60" s="88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 x14ac:dyDescent="0.2">
      <c r="A61" s="3"/>
      <c r="B61" s="3"/>
      <c r="C61" s="3"/>
      <c r="D61" s="3"/>
      <c r="E61" s="88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 x14ac:dyDescent="0.2">
      <c r="A62" s="3"/>
      <c r="B62" s="3"/>
      <c r="C62" s="3"/>
      <c r="D62" s="3"/>
      <c r="E62" s="88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 x14ac:dyDescent="0.2">
      <c r="A63" s="3"/>
      <c r="B63" s="3"/>
      <c r="C63" s="3"/>
      <c r="D63" s="3"/>
      <c r="E63" s="88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 x14ac:dyDescent="0.2">
      <c r="A64" s="3"/>
      <c r="B64" s="3"/>
      <c r="C64" s="3"/>
      <c r="D64" s="3"/>
      <c r="E64" s="88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 x14ac:dyDescent="0.2">
      <c r="A65" s="3"/>
      <c r="B65" s="3"/>
      <c r="C65" s="3"/>
      <c r="D65" s="3"/>
      <c r="E65" s="88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customHeight="1" x14ac:dyDescent="0.2">
      <c r="A66" s="3"/>
      <c r="B66" s="3"/>
      <c r="C66" s="3"/>
      <c r="D66" s="3"/>
      <c r="E66" s="88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customHeight="1" x14ac:dyDescent="0.2">
      <c r="A67" s="3"/>
      <c r="B67" s="3"/>
      <c r="C67" s="3"/>
      <c r="D67" s="3"/>
      <c r="E67" s="88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customHeight="1" x14ac:dyDescent="0.2">
      <c r="A68" s="3"/>
      <c r="B68" s="3"/>
      <c r="C68" s="3"/>
      <c r="D68" s="3"/>
      <c r="E68" s="88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customHeight="1" x14ac:dyDescent="0.2">
      <c r="A69" s="3"/>
      <c r="B69" s="3"/>
      <c r="C69" s="3"/>
      <c r="D69" s="3"/>
      <c r="E69" s="88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customHeight="1" x14ac:dyDescent="0.2">
      <c r="A70" s="3"/>
      <c r="B70" s="3"/>
      <c r="C70" s="3"/>
      <c r="D70" s="3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customHeight="1" x14ac:dyDescent="0.2">
      <c r="A71" s="3"/>
      <c r="B71" s="3"/>
      <c r="C71" s="3"/>
      <c r="D71" s="3"/>
      <c r="E71" s="88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customHeight="1" x14ac:dyDescent="0.2">
      <c r="A72" s="3"/>
      <c r="B72" s="3"/>
      <c r="C72" s="3"/>
      <c r="D72" s="3"/>
      <c r="E72" s="88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customHeight="1" x14ac:dyDescent="0.2">
      <c r="A73" s="3"/>
      <c r="B73" s="3"/>
      <c r="C73" s="3"/>
      <c r="D73" s="3"/>
      <c r="E73" s="88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customHeight="1" x14ac:dyDescent="0.2">
      <c r="A74" s="3"/>
      <c r="B74" s="3"/>
      <c r="C74" s="3"/>
      <c r="D74" s="3"/>
      <c r="E74" s="88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 x14ac:dyDescent="0.2">
      <c r="A75" s="3"/>
      <c r="B75" s="3"/>
      <c r="C75" s="3"/>
      <c r="D75" s="3"/>
      <c r="E75" s="88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customHeight="1" x14ac:dyDescent="0.2">
      <c r="A76" s="3"/>
      <c r="B76" s="3"/>
      <c r="C76" s="3"/>
      <c r="D76" s="3"/>
      <c r="E76" s="88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customHeight="1" x14ac:dyDescent="0.2">
      <c r="A77" s="3"/>
      <c r="B77" s="3"/>
      <c r="C77" s="3"/>
      <c r="D77" s="3"/>
      <c r="E77" s="88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customHeight="1" x14ac:dyDescent="0.2">
      <c r="A78" s="3"/>
      <c r="B78" s="3"/>
      <c r="C78" s="3"/>
      <c r="D78" s="3"/>
      <c r="E78" s="88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customHeight="1" x14ac:dyDescent="0.2">
      <c r="A79" s="3"/>
      <c r="B79" s="3"/>
      <c r="C79" s="3"/>
      <c r="D79" s="3"/>
      <c r="E79" s="88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customHeight="1" x14ac:dyDescent="0.2">
      <c r="A80" s="3"/>
      <c r="B80" s="3"/>
      <c r="C80" s="3"/>
      <c r="D80" s="3"/>
      <c r="E80" s="88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customHeight="1" x14ac:dyDescent="0.2">
      <c r="A81" s="3"/>
      <c r="B81" s="3"/>
      <c r="C81" s="3"/>
      <c r="D81" s="3"/>
      <c r="E81" s="88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customHeight="1" x14ac:dyDescent="0.2">
      <c r="A82" s="3"/>
      <c r="B82" s="3"/>
      <c r="C82" s="3"/>
      <c r="D82" s="3"/>
      <c r="E82" s="88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customHeight="1" x14ac:dyDescent="0.2">
      <c r="A83" s="3"/>
      <c r="B83" s="3"/>
      <c r="C83" s="3"/>
      <c r="D83" s="3"/>
      <c r="E83" s="88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customHeight="1" x14ac:dyDescent="0.2">
      <c r="A84" s="3"/>
      <c r="B84" s="3"/>
      <c r="C84" s="3"/>
      <c r="D84" s="3"/>
      <c r="E84" s="88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customHeight="1" x14ac:dyDescent="0.2">
      <c r="A85" s="3"/>
      <c r="B85" s="3"/>
      <c r="C85" s="3"/>
      <c r="D85" s="3"/>
      <c r="E85" s="88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customHeight="1" x14ac:dyDescent="0.2">
      <c r="A86" s="3"/>
      <c r="B86" s="3"/>
      <c r="C86" s="3"/>
      <c r="D86" s="3"/>
      <c r="E86" s="88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customHeight="1" x14ac:dyDescent="0.2">
      <c r="A87" s="3"/>
      <c r="B87" s="3"/>
      <c r="C87" s="3"/>
      <c r="D87" s="3"/>
      <c r="E87" s="88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customHeight="1" x14ac:dyDescent="0.2">
      <c r="A88" s="3"/>
      <c r="B88" s="3"/>
      <c r="C88" s="3"/>
      <c r="D88" s="3"/>
      <c r="E88" s="88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customHeight="1" x14ac:dyDescent="0.2">
      <c r="A89" s="3"/>
      <c r="B89" s="3"/>
      <c r="C89" s="3"/>
      <c r="D89" s="3"/>
      <c r="E89" s="88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x14ac:dyDescent="0.2">
      <c r="A90" s="3"/>
      <c r="B90" s="3"/>
      <c r="C90" s="3"/>
      <c r="D90" s="3"/>
      <c r="E90" s="88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customHeight="1" x14ac:dyDescent="0.2">
      <c r="A91" s="3"/>
      <c r="B91" s="3"/>
      <c r="C91" s="3"/>
      <c r="D91" s="3"/>
      <c r="E91" s="88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customHeight="1" x14ac:dyDescent="0.2">
      <c r="A92" s="3"/>
      <c r="B92" s="3"/>
      <c r="C92" s="3"/>
      <c r="D92" s="3"/>
      <c r="E92" s="88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customHeight="1" x14ac:dyDescent="0.2">
      <c r="A93" s="3"/>
      <c r="B93" s="3"/>
      <c r="C93" s="3"/>
      <c r="D93" s="3"/>
      <c r="E93" s="88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customHeight="1" x14ac:dyDescent="0.2">
      <c r="A94" s="3"/>
      <c r="B94" s="3"/>
      <c r="C94" s="3"/>
      <c r="D94" s="3"/>
      <c r="E94" s="88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 customHeight="1" x14ac:dyDescent="0.2">
      <c r="A95" s="3"/>
      <c r="B95" s="3"/>
      <c r="C95" s="3"/>
      <c r="D95" s="3"/>
      <c r="E95" s="88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 customHeight="1" x14ac:dyDescent="0.2">
      <c r="A96" s="3"/>
      <c r="B96" s="3"/>
      <c r="C96" s="3"/>
      <c r="D96" s="3"/>
      <c r="E96" s="88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 customHeight="1" x14ac:dyDescent="0.2">
      <c r="A97" s="3"/>
      <c r="B97" s="3"/>
      <c r="C97" s="3"/>
      <c r="D97" s="3"/>
      <c r="E97" s="88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 customHeight="1" x14ac:dyDescent="0.2">
      <c r="A98" s="3"/>
      <c r="B98" s="3"/>
      <c r="C98" s="3"/>
      <c r="D98" s="3"/>
      <c r="E98" s="88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 customHeight="1" x14ac:dyDescent="0.2">
      <c r="A99" s="3"/>
      <c r="B99" s="3"/>
      <c r="C99" s="3"/>
      <c r="D99" s="3"/>
      <c r="E99" s="88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 customHeight="1" x14ac:dyDescent="0.2">
      <c r="A100" s="3"/>
      <c r="B100" s="3"/>
      <c r="C100" s="3"/>
      <c r="D100" s="3"/>
      <c r="E100" s="88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 customHeight="1" x14ac:dyDescent="0.2">
      <c r="A101" s="3"/>
      <c r="B101" s="3"/>
      <c r="C101" s="3"/>
      <c r="D101" s="3"/>
      <c r="E101" s="8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 customHeight="1" x14ac:dyDescent="0.2">
      <c r="A102" s="3"/>
      <c r="B102" s="3"/>
      <c r="C102" s="3"/>
      <c r="D102" s="3"/>
      <c r="E102" s="88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 customHeight="1" x14ac:dyDescent="0.2">
      <c r="A103" s="3"/>
      <c r="B103" s="3"/>
      <c r="C103" s="3"/>
      <c r="D103" s="3"/>
      <c r="E103" s="88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 customHeight="1" x14ac:dyDescent="0.2">
      <c r="A104" s="3"/>
      <c r="B104" s="3"/>
      <c r="C104" s="3"/>
      <c r="D104" s="3"/>
      <c r="E104" s="88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 customHeight="1" x14ac:dyDescent="0.2">
      <c r="A105" s="3"/>
      <c r="B105" s="3"/>
      <c r="C105" s="3"/>
      <c r="D105" s="3"/>
      <c r="E105" s="88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 customHeight="1" x14ac:dyDescent="0.2">
      <c r="A106" s="3"/>
      <c r="B106" s="3"/>
      <c r="C106" s="3"/>
      <c r="D106" s="3"/>
      <c r="E106" s="88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 customHeight="1" x14ac:dyDescent="0.2">
      <c r="A107" s="3"/>
      <c r="B107" s="3"/>
      <c r="C107" s="3"/>
      <c r="D107" s="3"/>
      <c r="E107" s="88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 customHeight="1" x14ac:dyDescent="0.2">
      <c r="A108" s="3"/>
      <c r="B108" s="3"/>
      <c r="C108" s="3"/>
      <c r="D108" s="3"/>
      <c r="E108" s="88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 customHeight="1" x14ac:dyDescent="0.2">
      <c r="A109" s="3"/>
      <c r="B109" s="3"/>
      <c r="C109" s="3"/>
      <c r="D109" s="3"/>
      <c r="E109" s="88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 customHeight="1" x14ac:dyDescent="0.2">
      <c r="A110" s="3"/>
      <c r="B110" s="3"/>
      <c r="C110" s="3"/>
      <c r="D110" s="3"/>
      <c r="E110" s="88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 x14ac:dyDescent="0.2">
      <c r="A111" s="3"/>
      <c r="B111" s="3"/>
      <c r="C111" s="3"/>
      <c r="D111" s="3"/>
      <c r="E111" s="88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 customHeight="1" x14ac:dyDescent="0.2">
      <c r="A112" s="3"/>
      <c r="B112" s="3"/>
      <c r="C112" s="3"/>
      <c r="D112" s="3"/>
      <c r="E112" s="88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 customHeight="1" x14ac:dyDescent="0.2">
      <c r="A113" s="3"/>
      <c r="B113" s="3"/>
      <c r="C113" s="3"/>
      <c r="D113" s="3"/>
      <c r="E113" s="88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 customHeight="1" x14ac:dyDescent="0.2">
      <c r="A114" s="3"/>
      <c r="B114" s="3"/>
      <c r="C114" s="3"/>
      <c r="D114" s="3"/>
      <c r="E114" s="88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 customHeight="1" x14ac:dyDescent="0.2">
      <c r="A115" s="3"/>
      <c r="B115" s="3"/>
      <c r="C115" s="3"/>
      <c r="D115" s="3"/>
      <c r="E115" s="88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 customHeight="1" x14ac:dyDescent="0.2">
      <c r="A116" s="3"/>
      <c r="B116" s="3"/>
      <c r="C116" s="3"/>
      <c r="D116" s="3"/>
      <c r="E116" s="88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 customHeight="1" x14ac:dyDescent="0.2">
      <c r="A117" s="3"/>
      <c r="B117" s="3"/>
      <c r="C117" s="3"/>
      <c r="D117" s="3"/>
      <c r="E117" s="88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 customHeight="1" x14ac:dyDescent="0.2">
      <c r="A118" s="3"/>
      <c r="B118" s="3"/>
      <c r="C118" s="3"/>
      <c r="D118" s="3"/>
      <c r="E118" s="88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 customHeight="1" x14ac:dyDescent="0.2">
      <c r="A119" s="3"/>
      <c r="B119" s="3"/>
      <c r="C119" s="3"/>
      <c r="D119" s="3"/>
      <c r="E119" s="88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 customHeight="1" x14ac:dyDescent="0.2">
      <c r="A120" s="3"/>
      <c r="B120" s="3"/>
      <c r="C120" s="3"/>
      <c r="D120" s="3"/>
      <c r="E120" s="88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 customHeight="1" x14ac:dyDescent="0.2">
      <c r="A121" s="3"/>
      <c r="B121" s="3"/>
      <c r="C121" s="3"/>
      <c r="D121" s="3"/>
      <c r="E121" s="88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 customHeight="1" x14ac:dyDescent="0.2">
      <c r="A122" s="3"/>
      <c r="B122" s="3"/>
      <c r="C122" s="3"/>
      <c r="D122" s="3"/>
      <c r="E122" s="88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 customHeight="1" x14ac:dyDescent="0.2">
      <c r="A123" s="3"/>
      <c r="B123" s="3"/>
      <c r="C123" s="3"/>
      <c r="D123" s="3"/>
      <c r="E123" s="88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 customHeight="1" x14ac:dyDescent="0.2">
      <c r="A124" s="3"/>
      <c r="B124" s="3"/>
      <c r="C124" s="3"/>
      <c r="D124" s="3"/>
      <c r="E124" s="88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 customHeight="1" x14ac:dyDescent="0.2">
      <c r="A125" s="3"/>
      <c r="B125" s="3"/>
      <c r="C125" s="3"/>
      <c r="D125" s="3"/>
      <c r="E125" s="88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 customHeight="1" x14ac:dyDescent="0.2">
      <c r="A126" s="3"/>
      <c r="B126" s="3"/>
      <c r="C126" s="3"/>
      <c r="D126" s="3"/>
      <c r="E126" s="88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 customHeight="1" x14ac:dyDescent="0.2">
      <c r="A127" s="3"/>
      <c r="B127" s="3"/>
      <c r="C127" s="3"/>
      <c r="D127" s="3"/>
      <c r="E127" s="88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 customHeight="1" x14ac:dyDescent="0.2">
      <c r="A128" s="3"/>
      <c r="B128" s="3"/>
      <c r="C128" s="3"/>
      <c r="D128" s="3"/>
      <c r="E128" s="88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 customHeight="1" x14ac:dyDescent="0.2">
      <c r="A129" s="3"/>
      <c r="B129" s="3"/>
      <c r="C129" s="3"/>
      <c r="D129" s="3"/>
      <c r="E129" s="88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 customHeight="1" x14ac:dyDescent="0.2">
      <c r="A130" s="3"/>
      <c r="B130" s="3"/>
      <c r="C130" s="3"/>
      <c r="D130" s="3"/>
      <c r="E130" s="88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 customHeight="1" x14ac:dyDescent="0.2">
      <c r="A131" s="3"/>
      <c r="B131" s="3"/>
      <c r="C131" s="3"/>
      <c r="D131" s="3"/>
      <c r="E131" s="88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 customHeight="1" x14ac:dyDescent="0.2">
      <c r="A132" s="3"/>
      <c r="B132" s="3"/>
      <c r="C132" s="3"/>
      <c r="D132" s="3"/>
      <c r="E132" s="88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 customHeight="1" x14ac:dyDescent="0.2">
      <c r="A133" s="3"/>
      <c r="B133" s="3"/>
      <c r="C133" s="3"/>
      <c r="D133" s="3"/>
      <c r="E133" s="88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 customHeight="1" x14ac:dyDescent="0.2">
      <c r="A134" s="3"/>
      <c r="B134" s="3"/>
      <c r="C134" s="3"/>
      <c r="D134" s="3"/>
      <c r="E134" s="88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 customHeight="1" x14ac:dyDescent="0.2">
      <c r="A135" s="3"/>
      <c r="B135" s="3"/>
      <c r="C135" s="3"/>
      <c r="D135" s="3"/>
      <c r="E135" s="88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 customHeight="1" x14ac:dyDescent="0.2">
      <c r="A136" s="3"/>
      <c r="B136" s="3"/>
      <c r="C136" s="3"/>
      <c r="D136" s="3"/>
      <c r="E136" s="88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 customHeight="1" x14ac:dyDescent="0.2">
      <c r="A137" s="3"/>
      <c r="B137" s="3"/>
      <c r="C137" s="3"/>
      <c r="D137" s="3"/>
      <c r="E137" s="88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 customHeight="1" x14ac:dyDescent="0.2">
      <c r="A138" s="3"/>
      <c r="B138" s="3"/>
      <c r="C138" s="3"/>
      <c r="D138" s="3"/>
      <c r="E138" s="88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 customHeight="1" x14ac:dyDescent="0.2">
      <c r="A139" s="3"/>
      <c r="B139" s="3"/>
      <c r="C139" s="3"/>
      <c r="D139" s="3"/>
      <c r="E139" s="88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 customHeight="1" x14ac:dyDescent="0.2">
      <c r="A140" s="3"/>
      <c r="B140" s="3"/>
      <c r="C140" s="3"/>
      <c r="D140" s="3"/>
      <c r="E140" s="88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 customHeight="1" x14ac:dyDescent="0.2">
      <c r="A141" s="3"/>
      <c r="B141" s="3"/>
      <c r="C141" s="3"/>
      <c r="D141" s="3"/>
      <c r="E141" s="88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 customHeight="1" x14ac:dyDescent="0.2">
      <c r="A142" s="3"/>
      <c r="B142" s="3"/>
      <c r="C142" s="3"/>
      <c r="D142" s="3"/>
      <c r="E142" s="88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 customHeight="1" x14ac:dyDescent="0.2">
      <c r="A143" s="3"/>
      <c r="B143" s="3"/>
      <c r="C143" s="3"/>
      <c r="D143" s="3"/>
      <c r="E143" s="88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 customHeight="1" x14ac:dyDescent="0.2">
      <c r="A144" s="3"/>
      <c r="B144" s="3"/>
      <c r="C144" s="3"/>
      <c r="D144" s="3"/>
      <c r="E144" s="88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 customHeight="1" x14ac:dyDescent="0.2">
      <c r="A145" s="3"/>
      <c r="B145" s="3"/>
      <c r="C145" s="3"/>
      <c r="D145" s="3"/>
      <c r="E145" s="88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 customHeight="1" x14ac:dyDescent="0.2">
      <c r="A146" s="3"/>
      <c r="B146" s="3"/>
      <c r="C146" s="3"/>
      <c r="D146" s="3"/>
      <c r="E146" s="88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 customHeight="1" x14ac:dyDescent="0.2">
      <c r="A147" s="3"/>
      <c r="B147" s="3"/>
      <c r="C147" s="3"/>
      <c r="D147" s="3"/>
      <c r="E147" s="88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 customHeight="1" x14ac:dyDescent="0.2">
      <c r="A148" s="3"/>
      <c r="B148" s="3"/>
      <c r="C148" s="3"/>
      <c r="D148" s="3"/>
      <c r="E148" s="88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 customHeight="1" x14ac:dyDescent="0.2">
      <c r="A149" s="3"/>
      <c r="B149" s="3"/>
      <c r="C149" s="3"/>
      <c r="D149" s="3"/>
      <c r="E149" s="88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 customHeight="1" x14ac:dyDescent="0.2">
      <c r="A150" s="3"/>
      <c r="B150" s="3"/>
      <c r="C150" s="3"/>
      <c r="D150" s="3"/>
      <c r="E150" s="88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 customHeight="1" x14ac:dyDescent="0.2">
      <c r="A151" s="3"/>
      <c r="B151" s="3"/>
      <c r="C151" s="3"/>
      <c r="D151" s="3"/>
      <c r="E151" s="88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 customHeight="1" x14ac:dyDescent="0.2">
      <c r="A152" s="3"/>
      <c r="B152" s="3"/>
      <c r="C152" s="3"/>
      <c r="D152" s="3"/>
      <c r="E152" s="88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 customHeight="1" x14ac:dyDescent="0.2">
      <c r="A153" s="3"/>
      <c r="B153" s="3"/>
      <c r="C153" s="3"/>
      <c r="D153" s="3"/>
      <c r="E153" s="88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 customHeight="1" x14ac:dyDescent="0.2">
      <c r="A154" s="3"/>
      <c r="B154" s="3"/>
      <c r="C154" s="3"/>
      <c r="D154" s="3"/>
      <c r="E154" s="88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 customHeight="1" x14ac:dyDescent="0.2">
      <c r="A155" s="3"/>
      <c r="B155" s="3"/>
      <c r="C155" s="3"/>
      <c r="D155" s="3"/>
      <c r="E155" s="88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 customHeight="1" x14ac:dyDescent="0.2">
      <c r="A156" s="3"/>
      <c r="B156" s="3"/>
      <c r="C156" s="3"/>
      <c r="D156" s="3"/>
      <c r="E156" s="88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 customHeight="1" x14ac:dyDescent="0.2">
      <c r="A157" s="3"/>
      <c r="B157" s="3"/>
      <c r="C157" s="3"/>
      <c r="D157" s="3"/>
      <c r="E157" s="88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customHeight="1" x14ac:dyDescent="0.2">
      <c r="A158" s="3"/>
      <c r="B158" s="3"/>
      <c r="C158" s="3"/>
      <c r="D158" s="3"/>
      <c r="E158" s="88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 customHeight="1" x14ac:dyDescent="0.2">
      <c r="A159" s="3"/>
      <c r="B159" s="3"/>
      <c r="C159" s="3"/>
      <c r="D159" s="3"/>
      <c r="E159" s="88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 customHeight="1" x14ac:dyDescent="0.2">
      <c r="A160" s="3"/>
      <c r="B160" s="3"/>
      <c r="C160" s="3"/>
      <c r="D160" s="3"/>
      <c r="E160" s="88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 customHeight="1" x14ac:dyDescent="0.2">
      <c r="A161" s="3"/>
      <c r="B161" s="3"/>
      <c r="C161" s="3"/>
      <c r="D161" s="3"/>
      <c r="E161" s="88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 customHeight="1" x14ac:dyDescent="0.2">
      <c r="A162" s="3"/>
      <c r="B162" s="3"/>
      <c r="C162" s="3"/>
      <c r="D162" s="3"/>
      <c r="E162" s="88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 customHeight="1" x14ac:dyDescent="0.2">
      <c r="A163" s="3"/>
      <c r="B163" s="3"/>
      <c r="C163" s="3"/>
      <c r="D163" s="3"/>
      <c r="E163" s="88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 customHeight="1" x14ac:dyDescent="0.2">
      <c r="A164" s="3"/>
      <c r="B164" s="3"/>
      <c r="C164" s="3"/>
      <c r="D164" s="3"/>
      <c r="E164" s="88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 customHeight="1" x14ac:dyDescent="0.2">
      <c r="A165" s="3"/>
      <c r="B165" s="3"/>
      <c r="C165" s="3"/>
      <c r="D165" s="3"/>
      <c r="E165" s="88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 customHeight="1" x14ac:dyDescent="0.2">
      <c r="A166" s="3"/>
      <c r="B166" s="3"/>
      <c r="C166" s="3"/>
      <c r="D166" s="3"/>
      <c r="E166" s="88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 customHeight="1" x14ac:dyDescent="0.2">
      <c r="A167" s="3"/>
      <c r="B167" s="3"/>
      <c r="C167" s="3"/>
      <c r="D167" s="3"/>
      <c r="E167" s="88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 customHeight="1" x14ac:dyDescent="0.2">
      <c r="A168" s="3"/>
      <c r="B168" s="3"/>
      <c r="C168" s="3"/>
      <c r="D168" s="3"/>
      <c r="E168" s="88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 customHeight="1" x14ac:dyDescent="0.2">
      <c r="A169" s="3"/>
      <c r="B169" s="3"/>
      <c r="C169" s="3"/>
      <c r="D169" s="3"/>
      <c r="E169" s="88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 customHeight="1" x14ac:dyDescent="0.2">
      <c r="A170" s="3"/>
      <c r="B170" s="3"/>
      <c r="C170" s="3"/>
      <c r="D170" s="3"/>
      <c r="E170" s="88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 customHeight="1" x14ac:dyDescent="0.2">
      <c r="A171" s="3"/>
      <c r="B171" s="3"/>
      <c r="C171" s="3"/>
      <c r="D171" s="3"/>
      <c r="E171" s="88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 customHeight="1" x14ac:dyDescent="0.2">
      <c r="A172" s="3"/>
      <c r="B172" s="3"/>
      <c r="C172" s="3"/>
      <c r="D172" s="3"/>
      <c r="E172" s="88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 customHeight="1" x14ac:dyDescent="0.2">
      <c r="A173" s="3"/>
      <c r="B173" s="3"/>
      <c r="C173" s="3"/>
      <c r="D173" s="3"/>
      <c r="E173" s="88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 customHeight="1" x14ac:dyDescent="0.2">
      <c r="A174" s="3"/>
      <c r="B174" s="3"/>
      <c r="C174" s="3"/>
      <c r="D174" s="3"/>
      <c r="E174" s="88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 customHeight="1" x14ac:dyDescent="0.2">
      <c r="A175" s="3"/>
      <c r="B175" s="3"/>
      <c r="C175" s="3"/>
      <c r="D175" s="3"/>
      <c r="E175" s="88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 customHeight="1" x14ac:dyDescent="0.2">
      <c r="A176" s="3"/>
      <c r="B176" s="3"/>
      <c r="C176" s="3"/>
      <c r="D176" s="3"/>
      <c r="E176" s="88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 customHeight="1" x14ac:dyDescent="0.2">
      <c r="A177" s="3"/>
      <c r="B177" s="3"/>
      <c r="C177" s="3"/>
      <c r="D177" s="3"/>
      <c r="E177" s="88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 customHeight="1" x14ac:dyDescent="0.2">
      <c r="A178" s="3"/>
      <c r="B178" s="3"/>
      <c r="C178" s="3"/>
      <c r="D178" s="3"/>
      <c r="E178" s="88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 customHeight="1" x14ac:dyDescent="0.2">
      <c r="A179" s="3"/>
      <c r="B179" s="3"/>
      <c r="C179" s="3"/>
      <c r="D179" s="3"/>
      <c r="E179" s="88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 customHeight="1" x14ac:dyDescent="0.2">
      <c r="A180" s="3"/>
      <c r="B180" s="3"/>
      <c r="C180" s="3"/>
      <c r="D180" s="3"/>
      <c r="E180" s="88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 customHeight="1" x14ac:dyDescent="0.2">
      <c r="A181" s="3"/>
      <c r="B181" s="3"/>
      <c r="C181" s="3"/>
      <c r="D181" s="3"/>
      <c r="E181" s="88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 customHeight="1" x14ac:dyDescent="0.2">
      <c r="A182" s="3"/>
      <c r="B182" s="3"/>
      <c r="C182" s="3"/>
      <c r="D182" s="3"/>
      <c r="E182" s="88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 customHeight="1" x14ac:dyDescent="0.2">
      <c r="A183" s="3"/>
      <c r="B183" s="3"/>
      <c r="C183" s="3"/>
      <c r="D183" s="3"/>
      <c r="E183" s="88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 customHeight="1" x14ac:dyDescent="0.2">
      <c r="A184" s="3"/>
      <c r="B184" s="3"/>
      <c r="C184" s="3"/>
      <c r="D184" s="3"/>
      <c r="E184" s="88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 customHeight="1" x14ac:dyDescent="0.2">
      <c r="A185" s="3"/>
      <c r="B185" s="3"/>
      <c r="C185" s="3"/>
      <c r="D185" s="3"/>
      <c r="E185" s="88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 customHeight="1" x14ac:dyDescent="0.2">
      <c r="A186" s="3"/>
      <c r="B186" s="3"/>
      <c r="C186" s="3"/>
      <c r="D186" s="3"/>
      <c r="E186" s="88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 customHeight="1" x14ac:dyDescent="0.2">
      <c r="A187" s="3"/>
      <c r="B187" s="3"/>
      <c r="C187" s="3"/>
      <c r="D187" s="3"/>
      <c r="E187" s="88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 customHeight="1" x14ac:dyDescent="0.2">
      <c r="A188" s="3"/>
      <c r="B188" s="3"/>
      <c r="C188" s="3"/>
      <c r="D188" s="3"/>
      <c r="E188" s="88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 customHeight="1" x14ac:dyDescent="0.2">
      <c r="A189" s="3"/>
      <c r="B189" s="3"/>
      <c r="C189" s="3"/>
      <c r="D189" s="3"/>
      <c r="E189" s="8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 customHeight="1" x14ac:dyDescent="0.2">
      <c r="A190" s="3"/>
      <c r="B190" s="3"/>
      <c r="C190" s="3"/>
      <c r="D190" s="3"/>
      <c r="E190" s="8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 customHeight="1" x14ac:dyDescent="0.2">
      <c r="A191" s="3"/>
      <c r="B191" s="3"/>
      <c r="C191" s="3"/>
      <c r="D191" s="3"/>
      <c r="E191" s="8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 customHeight="1" x14ac:dyDescent="0.2">
      <c r="A192" s="3"/>
      <c r="B192" s="3"/>
      <c r="C192" s="3"/>
      <c r="D192" s="3"/>
      <c r="E192" s="8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 customHeight="1" x14ac:dyDescent="0.2">
      <c r="A193" s="3"/>
      <c r="B193" s="3"/>
      <c r="C193" s="3"/>
      <c r="D193" s="3"/>
      <c r="E193" s="8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 customHeight="1" x14ac:dyDescent="0.2">
      <c r="A194" s="3"/>
      <c r="B194" s="3"/>
      <c r="C194" s="3"/>
      <c r="D194" s="3"/>
      <c r="E194" s="88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 customHeight="1" x14ac:dyDescent="0.2">
      <c r="A195" s="3"/>
      <c r="B195" s="3"/>
      <c r="C195" s="3"/>
      <c r="D195" s="3"/>
      <c r="E195" s="8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 customHeight="1" x14ac:dyDescent="0.2">
      <c r="A196" s="3"/>
      <c r="B196" s="3"/>
      <c r="C196" s="3"/>
      <c r="D196" s="3"/>
      <c r="E196" s="8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 customHeight="1" x14ac:dyDescent="0.2">
      <c r="A197" s="3"/>
      <c r="B197" s="3"/>
      <c r="C197" s="3"/>
      <c r="D197" s="3"/>
      <c r="E197" s="8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 customHeight="1" x14ac:dyDescent="0.2">
      <c r="A198" s="3"/>
      <c r="B198" s="3"/>
      <c r="C198" s="3"/>
      <c r="D198" s="3"/>
      <c r="E198" s="88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 customHeight="1" x14ac:dyDescent="0.2">
      <c r="A199" s="3"/>
      <c r="B199" s="3"/>
      <c r="C199" s="3"/>
      <c r="D199" s="3"/>
      <c r="E199" s="8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 customHeight="1" x14ac:dyDescent="0.2">
      <c r="A200" s="3"/>
      <c r="B200" s="3"/>
      <c r="C200" s="3"/>
      <c r="D200" s="3"/>
      <c r="E200" s="88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 customHeight="1" x14ac:dyDescent="0.2">
      <c r="A201" s="3"/>
      <c r="B201" s="3"/>
      <c r="C201" s="3"/>
      <c r="D201" s="3"/>
      <c r="E201" s="88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 customHeight="1" x14ac:dyDescent="0.2">
      <c r="A202" s="3"/>
      <c r="B202" s="3"/>
      <c r="C202" s="3"/>
      <c r="D202" s="3"/>
      <c r="E202" s="88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 customHeight="1" x14ac:dyDescent="0.2">
      <c r="A203" s="3"/>
      <c r="B203" s="3"/>
      <c r="C203" s="3"/>
      <c r="D203" s="3"/>
      <c r="E203" s="88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 customHeight="1" x14ac:dyDescent="0.2">
      <c r="A204" s="3"/>
      <c r="B204" s="3"/>
      <c r="C204" s="3"/>
      <c r="D204" s="3"/>
      <c r="E204" s="88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 customHeight="1" x14ac:dyDescent="0.2">
      <c r="A205" s="3"/>
      <c r="B205" s="3"/>
      <c r="C205" s="3"/>
      <c r="D205" s="3"/>
      <c r="E205" s="88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 customHeight="1" x14ac:dyDescent="0.2">
      <c r="A206" s="3"/>
      <c r="B206" s="3"/>
      <c r="C206" s="3"/>
      <c r="D206" s="3"/>
      <c r="E206" s="88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 customHeight="1" x14ac:dyDescent="0.2">
      <c r="A207" s="3"/>
      <c r="B207" s="3"/>
      <c r="C207" s="3"/>
      <c r="D207" s="3"/>
      <c r="E207" s="88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 customHeight="1" x14ac:dyDescent="0.2">
      <c r="A208" s="3"/>
      <c r="B208" s="3"/>
      <c r="C208" s="3"/>
      <c r="D208" s="3"/>
      <c r="E208" s="88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 customHeight="1" x14ac:dyDescent="0.2">
      <c r="A209" s="3"/>
      <c r="B209" s="3"/>
      <c r="C209" s="3"/>
      <c r="D209" s="3"/>
      <c r="E209" s="88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 customHeight="1" x14ac:dyDescent="0.2">
      <c r="A210" s="3"/>
      <c r="B210" s="3"/>
      <c r="C210" s="3"/>
      <c r="D210" s="3"/>
      <c r="E210" s="88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 customHeight="1" x14ac:dyDescent="0.2">
      <c r="A211" s="3"/>
      <c r="B211" s="3"/>
      <c r="C211" s="3"/>
      <c r="D211" s="3"/>
      <c r="E211" s="88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 customHeight="1" x14ac:dyDescent="0.2">
      <c r="A212" s="3"/>
      <c r="B212" s="3"/>
      <c r="C212" s="3"/>
      <c r="D212" s="3"/>
      <c r="E212" s="88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 customHeight="1" x14ac:dyDescent="0.2">
      <c r="A213" s="3"/>
      <c r="B213" s="3"/>
      <c r="C213" s="3"/>
      <c r="D213" s="3"/>
      <c r="E213" s="88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 customHeight="1" x14ac:dyDescent="0.2">
      <c r="A214" s="3"/>
      <c r="B214" s="3"/>
      <c r="C214" s="3"/>
      <c r="D214" s="3"/>
      <c r="E214" s="88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 customHeight="1" x14ac:dyDescent="0.2">
      <c r="A215" s="3"/>
      <c r="B215" s="3"/>
      <c r="C215" s="3"/>
      <c r="D215" s="3"/>
      <c r="E215" s="88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 customHeight="1" x14ac:dyDescent="0.2">
      <c r="A216" s="3"/>
      <c r="B216" s="3"/>
      <c r="C216" s="3"/>
      <c r="D216" s="3"/>
      <c r="E216" s="88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 customHeight="1" x14ac:dyDescent="0.2">
      <c r="A217" s="3"/>
      <c r="B217" s="3"/>
      <c r="C217" s="3"/>
      <c r="D217" s="3"/>
      <c r="E217" s="88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 customHeight="1" x14ac:dyDescent="0.2">
      <c r="A218" s="3"/>
      <c r="B218" s="3"/>
      <c r="C218" s="3"/>
      <c r="D218" s="3"/>
      <c r="E218" s="88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 customHeight="1" x14ac:dyDescent="0.2">
      <c r="A219" s="3"/>
      <c r="B219" s="3"/>
      <c r="C219" s="3"/>
      <c r="D219" s="3"/>
      <c r="E219" s="88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 customHeight="1" x14ac:dyDescent="0.2">
      <c r="A220" s="3"/>
      <c r="B220" s="3"/>
      <c r="C220" s="3"/>
      <c r="D220" s="3"/>
      <c r="E220" s="88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 customHeight="1" x14ac:dyDescent="0.2">
      <c r="A221" s="3"/>
      <c r="B221" s="3"/>
      <c r="C221" s="3"/>
      <c r="D221" s="3"/>
      <c r="E221" s="88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 customHeight="1" x14ac:dyDescent="0.2">
      <c r="A222" s="3"/>
      <c r="B222" s="3"/>
      <c r="C222" s="3"/>
      <c r="D222" s="3"/>
      <c r="E222" s="88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 customHeight="1" x14ac:dyDescent="0.2">
      <c r="A223" s="3"/>
      <c r="B223" s="3"/>
      <c r="C223" s="3"/>
      <c r="D223" s="3"/>
      <c r="E223" s="88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 customHeight="1" x14ac:dyDescent="0.2">
      <c r="A224" s="3"/>
      <c r="B224" s="3"/>
      <c r="C224" s="3"/>
      <c r="D224" s="3"/>
      <c r="E224" s="88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 customHeight="1" x14ac:dyDescent="0.2">
      <c r="A225" s="3"/>
      <c r="B225" s="3"/>
      <c r="C225" s="3"/>
      <c r="D225" s="3"/>
      <c r="E225" s="88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 customHeight="1" x14ac:dyDescent="0.2">
      <c r="A226" s="3"/>
      <c r="B226" s="3"/>
      <c r="C226" s="3"/>
      <c r="D226" s="3"/>
      <c r="E226" s="88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 customHeight="1" x14ac:dyDescent="0.2">
      <c r="A227" s="3"/>
      <c r="B227" s="3"/>
      <c r="C227" s="3"/>
      <c r="D227" s="3"/>
      <c r="E227" s="88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 customHeight="1" x14ac:dyDescent="0.2">
      <c r="A228" s="3"/>
      <c r="B228" s="3"/>
      <c r="C228" s="3"/>
      <c r="D228" s="3"/>
      <c r="E228" s="88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 customHeight="1" x14ac:dyDescent="0.2">
      <c r="A229" s="3"/>
      <c r="B229" s="3"/>
      <c r="C229" s="3"/>
      <c r="D229" s="3"/>
      <c r="E229" s="88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 customHeight="1" x14ac:dyDescent="0.2">
      <c r="A230" s="3"/>
      <c r="B230" s="3"/>
      <c r="C230" s="3"/>
      <c r="D230" s="3"/>
      <c r="E230" s="88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 customHeight="1" x14ac:dyDescent="0.2">
      <c r="A231" s="3"/>
      <c r="B231" s="3"/>
      <c r="C231" s="3"/>
      <c r="D231" s="3"/>
      <c r="E231" s="88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 customHeight="1" x14ac:dyDescent="0.2">
      <c r="A232" s="3"/>
      <c r="B232" s="3"/>
      <c r="C232" s="3"/>
      <c r="D232" s="3"/>
      <c r="E232" s="88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 customHeight="1" x14ac:dyDescent="0.2">
      <c r="A233" s="3"/>
      <c r="B233" s="3"/>
      <c r="C233" s="3"/>
      <c r="D233" s="3"/>
      <c r="E233" s="88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 customHeight="1" x14ac:dyDescent="0.2">
      <c r="A234" s="3"/>
      <c r="B234" s="3"/>
      <c r="C234" s="3"/>
      <c r="D234" s="3"/>
      <c r="E234" s="88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 customHeight="1" x14ac:dyDescent="0.2">
      <c r="A235" s="3"/>
      <c r="B235" s="3"/>
      <c r="C235" s="3"/>
      <c r="D235" s="3"/>
      <c r="E235" s="88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 customHeight="1" x14ac:dyDescent="0.2">
      <c r="A236" s="3"/>
      <c r="B236" s="3"/>
      <c r="C236" s="3"/>
      <c r="D236" s="3"/>
      <c r="E236" s="88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 customHeight="1" x14ac:dyDescent="0.2">
      <c r="A237" s="3"/>
      <c r="B237" s="3"/>
      <c r="C237" s="3"/>
      <c r="D237" s="3"/>
      <c r="E237" s="88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 customHeight="1" x14ac:dyDescent="0.2">
      <c r="A238" s="3"/>
      <c r="B238" s="3"/>
      <c r="C238" s="3"/>
      <c r="D238" s="3"/>
      <c r="E238" s="88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 customHeight="1" x14ac:dyDescent="0.2">
      <c r="A239" s="3"/>
      <c r="B239" s="3"/>
      <c r="C239" s="3"/>
      <c r="D239" s="3"/>
      <c r="E239" s="88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 customHeight="1" x14ac:dyDescent="0.2">
      <c r="A240" s="3"/>
      <c r="B240" s="3"/>
      <c r="C240" s="3"/>
      <c r="D240" s="3"/>
      <c r="E240" s="88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 customHeight="1" x14ac:dyDescent="0.2">
      <c r="A241" s="3"/>
      <c r="B241" s="3"/>
      <c r="C241" s="3"/>
      <c r="D241" s="3"/>
      <c r="E241" s="88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 customHeight="1" x14ac:dyDescent="0.2">
      <c r="A242" s="3"/>
      <c r="B242" s="3"/>
      <c r="C242" s="3"/>
      <c r="D242" s="3"/>
      <c r="E242" s="88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 customHeight="1" x14ac:dyDescent="0.2">
      <c r="A243" s="3"/>
      <c r="B243" s="3"/>
      <c r="C243" s="3"/>
      <c r="D243" s="3"/>
      <c r="E243" s="88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 customHeight="1" x14ac:dyDescent="0.2">
      <c r="A244" s="3"/>
      <c r="B244" s="3"/>
      <c r="C244" s="3"/>
      <c r="D244" s="3"/>
      <c r="E244" s="8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 customHeight="1" x14ac:dyDescent="0.2">
      <c r="A245" s="3"/>
      <c r="B245" s="3"/>
      <c r="C245" s="3"/>
      <c r="D245" s="3"/>
      <c r="E245" s="8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 customHeight="1" x14ac:dyDescent="0.2">
      <c r="A246" s="3"/>
      <c r="B246" s="3"/>
      <c r="C246" s="3"/>
      <c r="D246" s="3"/>
      <c r="E246" s="8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 customHeight="1" x14ac:dyDescent="0.2">
      <c r="A247" s="3"/>
      <c r="B247" s="3"/>
      <c r="C247" s="3"/>
      <c r="D247" s="3"/>
      <c r="E247" s="8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 customHeight="1" x14ac:dyDescent="0.2">
      <c r="A248" s="3"/>
      <c r="B248" s="3"/>
      <c r="C248" s="3"/>
      <c r="D248" s="3"/>
      <c r="E248" s="8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 customHeight="1" x14ac:dyDescent="0.2">
      <c r="A249" s="3"/>
      <c r="B249" s="3"/>
      <c r="C249" s="3"/>
      <c r="D249" s="3"/>
      <c r="E249" s="8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 customHeight="1" x14ac:dyDescent="0.2">
      <c r="A250" s="3"/>
      <c r="B250" s="3"/>
      <c r="C250" s="3"/>
      <c r="D250" s="3"/>
      <c r="E250" s="8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 customHeight="1" x14ac:dyDescent="0.2">
      <c r="A251" s="3"/>
      <c r="B251" s="3"/>
      <c r="C251" s="3"/>
      <c r="D251" s="3"/>
      <c r="E251" s="8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 customHeight="1" x14ac:dyDescent="0.2">
      <c r="A252" s="3"/>
      <c r="B252" s="3"/>
      <c r="C252" s="3"/>
      <c r="D252" s="3"/>
      <c r="E252" s="8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 customHeight="1" x14ac:dyDescent="0.2">
      <c r="A253" s="3"/>
      <c r="B253" s="3"/>
      <c r="C253" s="3"/>
      <c r="D253" s="3"/>
      <c r="E253" s="8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 customHeight="1" x14ac:dyDescent="0.2">
      <c r="A254" s="3"/>
      <c r="B254" s="3"/>
      <c r="C254" s="3"/>
      <c r="D254" s="3"/>
      <c r="E254" s="8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 customHeight="1" x14ac:dyDescent="0.2">
      <c r="A255" s="3"/>
      <c r="B255" s="3"/>
      <c r="C255" s="3"/>
      <c r="D255" s="3"/>
      <c r="E255" s="8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 customHeight="1" x14ac:dyDescent="0.2">
      <c r="A256" s="3"/>
      <c r="B256" s="3"/>
      <c r="C256" s="3"/>
      <c r="D256" s="3"/>
      <c r="E256" s="8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 customHeight="1" x14ac:dyDescent="0.2">
      <c r="A257" s="3"/>
      <c r="B257" s="3"/>
      <c r="C257" s="3"/>
      <c r="D257" s="3"/>
      <c r="E257" s="8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 customHeight="1" x14ac:dyDescent="0.2">
      <c r="A258" s="3"/>
      <c r="B258" s="3"/>
      <c r="C258" s="3"/>
      <c r="D258" s="3"/>
      <c r="E258" s="8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 customHeight="1" x14ac:dyDescent="0.2">
      <c r="A259" s="3"/>
      <c r="B259" s="3"/>
      <c r="C259" s="3"/>
      <c r="D259" s="3"/>
      <c r="E259" s="8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 customHeight="1" x14ac:dyDescent="0.2">
      <c r="A260" s="3"/>
      <c r="B260" s="3"/>
      <c r="C260" s="3"/>
      <c r="D260" s="3"/>
      <c r="E260" s="8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 customHeight="1" x14ac:dyDescent="0.2">
      <c r="A261" s="3"/>
      <c r="B261" s="3"/>
      <c r="C261" s="3"/>
      <c r="D261" s="3"/>
      <c r="E261" s="8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 customHeight="1" x14ac:dyDescent="0.2">
      <c r="A262" s="3"/>
      <c r="B262" s="3"/>
      <c r="C262" s="3"/>
      <c r="D262" s="3"/>
      <c r="E262" s="8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 customHeight="1" x14ac:dyDescent="0.2">
      <c r="A263" s="3"/>
      <c r="B263" s="3"/>
      <c r="C263" s="3"/>
      <c r="D263" s="3"/>
      <c r="E263" s="8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 customHeight="1" x14ac:dyDescent="0.2">
      <c r="A264" s="3"/>
      <c r="B264" s="3"/>
      <c r="C264" s="3"/>
      <c r="D264" s="3"/>
      <c r="E264" s="8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 customHeight="1" x14ac:dyDescent="0.2">
      <c r="A265" s="3"/>
      <c r="B265" s="3"/>
      <c r="C265" s="3"/>
      <c r="D265" s="3"/>
      <c r="E265" s="8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 customHeight="1" x14ac:dyDescent="0.2">
      <c r="A266" s="3"/>
      <c r="B266" s="3"/>
      <c r="C266" s="3"/>
      <c r="D266" s="3"/>
      <c r="E266" s="8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 customHeight="1" x14ac:dyDescent="0.2">
      <c r="A267" s="3"/>
      <c r="B267" s="3"/>
      <c r="C267" s="3"/>
      <c r="D267" s="3"/>
      <c r="E267" s="8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 customHeight="1" x14ac:dyDescent="0.2">
      <c r="A268" s="3"/>
      <c r="B268" s="3"/>
      <c r="C268" s="3"/>
      <c r="D268" s="3"/>
      <c r="E268" s="8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 customHeight="1" x14ac:dyDescent="0.2">
      <c r="A269" s="3"/>
      <c r="B269" s="3"/>
      <c r="C269" s="3"/>
      <c r="D269" s="3"/>
      <c r="E269" s="8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 customHeight="1" x14ac:dyDescent="0.2">
      <c r="A270" s="3"/>
      <c r="B270" s="3"/>
      <c r="C270" s="3"/>
      <c r="D270" s="3"/>
      <c r="E270" s="8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 customHeight="1" x14ac:dyDescent="0.2">
      <c r="A271" s="3"/>
      <c r="B271" s="3"/>
      <c r="C271" s="3"/>
      <c r="D271" s="3"/>
      <c r="E271" s="8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 customHeight="1" x14ac:dyDescent="0.2">
      <c r="A272" s="3"/>
      <c r="B272" s="3"/>
      <c r="C272" s="3"/>
      <c r="D272" s="3"/>
      <c r="E272" s="8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 customHeight="1" x14ac:dyDescent="0.2">
      <c r="A273" s="3"/>
      <c r="B273" s="3"/>
      <c r="C273" s="3"/>
      <c r="D273" s="3"/>
      <c r="E273" s="8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 customHeight="1" x14ac:dyDescent="0.2">
      <c r="A274" s="3"/>
      <c r="B274" s="3"/>
      <c r="C274" s="3"/>
      <c r="D274" s="3"/>
      <c r="E274" s="8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 customHeight="1" x14ac:dyDescent="0.2">
      <c r="A275" s="3"/>
      <c r="B275" s="3"/>
      <c r="C275" s="3"/>
      <c r="D275" s="3"/>
      <c r="E275" s="8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 customHeight="1" x14ac:dyDescent="0.2">
      <c r="A276" s="3"/>
      <c r="B276" s="3"/>
      <c r="C276" s="3"/>
      <c r="D276" s="3"/>
      <c r="E276" s="8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 customHeight="1" x14ac:dyDescent="0.2">
      <c r="A277" s="3"/>
      <c r="B277" s="3"/>
      <c r="C277" s="3"/>
      <c r="D277" s="3"/>
      <c r="E277" s="8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 customHeight="1" x14ac:dyDescent="0.2">
      <c r="A278" s="3"/>
      <c r="B278" s="3"/>
      <c r="C278" s="3"/>
      <c r="D278" s="3"/>
      <c r="E278" s="8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 customHeight="1" x14ac:dyDescent="0.2">
      <c r="A279" s="3"/>
      <c r="B279" s="3"/>
      <c r="C279" s="3"/>
      <c r="D279" s="3"/>
      <c r="E279" s="8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 customHeight="1" x14ac:dyDescent="0.2">
      <c r="A280" s="3"/>
      <c r="B280" s="3"/>
      <c r="C280" s="3"/>
      <c r="D280" s="3"/>
      <c r="E280" s="8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 customHeight="1" x14ac:dyDescent="0.2">
      <c r="A281" s="3"/>
      <c r="B281" s="3"/>
      <c r="C281" s="3"/>
      <c r="D281" s="3"/>
      <c r="E281" s="8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 customHeight="1" x14ac:dyDescent="0.2">
      <c r="A282" s="3"/>
      <c r="B282" s="3"/>
      <c r="C282" s="3"/>
      <c r="D282" s="3"/>
      <c r="E282" s="8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 customHeight="1" x14ac:dyDescent="0.2">
      <c r="A283" s="3"/>
      <c r="B283" s="3"/>
      <c r="C283" s="3"/>
      <c r="D283" s="3"/>
      <c r="E283" s="8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 customHeight="1" x14ac:dyDescent="0.2">
      <c r="A284" s="3"/>
      <c r="B284" s="3"/>
      <c r="C284" s="3"/>
      <c r="D284" s="3"/>
      <c r="E284" s="8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 customHeight="1" x14ac:dyDescent="0.2">
      <c r="A285" s="3"/>
      <c r="B285" s="3"/>
      <c r="C285" s="3"/>
      <c r="D285" s="3"/>
      <c r="E285" s="8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 customHeight="1" x14ac:dyDescent="0.2">
      <c r="A286" s="3"/>
      <c r="B286" s="3"/>
      <c r="C286" s="3"/>
      <c r="D286" s="3"/>
      <c r="E286" s="8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 customHeight="1" x14ac:dyDescent="0.2">
      <c r="A287" s="3"/>
      <c r="B287" s="3"/>
      <c r="C287" s="3"/>
      <c r="D287" s="3"/>
      <c r="E287" s="8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 customHeight="1" x14ac:dyDescent="0.2">
      <c r="A288" s="3"/>
      <c r="B288" s="3"/>
      <c r="C288" s="3"/>
      <c r="D288" s="3"/>
      <c r="E288" s="8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 customHeight="1" x14ac:dyDescent="0.2">
      <c r="A289" s="3"/>
      <c r="B289" s="3"/>
      <c r="C289" s="3"/>
      <c r="D289" s="3"/>
      <c r="E289" s="8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 customHeight="1" x14ac:dyDescent="0.2">
      <c r="A290" s="3"/>
      <c r="B290" s="3"/>
      <c r="C290" s="3"/>
      <c r="D290" s="3"/>
      <c r="E290" s="8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 customHeight="1" x14ac:dyDescent="0.2">
      <c r="A291" s="3"/>
      <c r="B291" s="3"/>
      <c r="C291" s="3"/>
      <c r="D291" s="3"/>
      <c r="E291" s="8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 customHeight="1" x14ac:dyDescent="0.2">
      <c r="A292" s="3"/>
      <c r="B292" s="3"/>
      <c r="C292" s="3"/>
      <c r="D292" s="3"/>
      <c r="E292" s="8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 customHeight="1" x14ac:dyDescent="0.2">
      <c r="A293" s="3"/>
      <c r="B293" s="3"/>
      <c r="C293" s="3"/>
      <c r="D293" s="3"/>
      <c r="E293" s="8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 customHeight="1" x14ac:dyDescent="0.2">
      <c r="A294" s="3"/>
      <c r="B294" s="3"/>
      <c r="C294" s="3"/>
      <c r="D294" s="3"/>
      <c r="E294" s="8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 customHeight="1" x14ac:dyDescent="0.2">
      <c r="A295" s="3"/>
      <c r="B295" s="3"/>
      <c r="C295" s="3"/>
      <c r="D295" s="3"/>
      <c r="E295" s="8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 customHeight="1" x14ac:dyDescent="0.2">
      <c r="A296" s="3"/>
      <c r="B296" s="3"/>
      <c r="C296" s="3"/>
      <c r="D296" s="3"/>
      <c r="E296" s="8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 customHeight="1" x14ac:dyDescent="0.2">
      <c r="A297" s="3"/>
      <c r="B297" s="3"/>
      <c r="C297" s="3"/>
      <c r="D297" s="3"/>
      <c r="E297" s="8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 customHeight="1" x14ac:dyDescent="0.2">
      <c r="A298" s="3"/>
      <c r="B298" s="3"/>
      <c r="C298" s="3"/>
      <c r="D298" s="3"/>
      <c r="E298" s="8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 customHeight="1" x14ac:dyDescent="0.2">
      <c r="A299" s="3"/>
      <c r="B299" s="3"/>
      <c r="C299" s="3"/>
      <c r="D299" s="3"/>
      <c r="E299" s="8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 customHeight="1" x14ac:dyDescent="0.2">
      <c r="A300" s="3"/>
      <c r="B300" s="3"/>
      <c r="C300" s="3"/>
      <c r="D300" s="3"/>
      <c r="E300" s="8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 customHeight="1" x14ac:dyDescent="0.2">
      <c r="A301" s="3"/>
      <c r="B301" s="3"/>
      <c r="C301" s="3"/>
      <c r="D301" s="3"/>
      <c r="E301" s="8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 customHeight="1" x14ac:dyDescent="0.2">
      <c r="A302" s="3"/>
      <c r="B302" s="3"/>
      <c r="C302" s="3"/>
      <c r="D302" s="3"/>
      <c r="E302" s="8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 customHeight="1" x14ac:dyDescent="0.2">
      <c r="A303" s="3"/>
      <c r="B303" s="3"/>
      <c r="C303" s="3"/>
      <c r="D303" s="3"/>
      <c r="E303" s="8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 customHeight="1" x14ac:dyDescent="0.2">
      <c r="A304" s="3"/>
      <c r="B304" s="3"/>
      <c r="C304" s="3"/>
      <c r="D304" s="3"/>
      <c r="E304" s="8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 customHeight="1" x14ac:dyDescent="0.2">
      <c r="A305" s="3"/>
      <c r="B305" s="3"/>
      <c r="C305" s="3"/>
      <c r="D305" s="3"/>
      <c r="E305" s="8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 customHeight="1" x14ac:dyDescent="0.2">
      <c r="A306" s="3"/>
      <c r="B306" s="3"/>
      <c r="C306" s="3"/>
      <c r="D306" s="3"/>
      <c r="E306" s="8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 customHeight="1" x14ac:dyDescent="0.2">
      <c r="A307" s="3"/>
      <c r="B307" s="3"/>
      <c r="C307" s="3"/>
      <c r="D307" s="3"/>
      <c r="E307" s="8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 customHeight="1" x14ac:dyDescent="0.2">
      <c r="A308" s="3"/>
      <c r="B308" s="3"/>
      <c r="C308" s="3"/>
      <c r="D308" s="3"/>
      <c r="E308" s="8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 customHeight="1" x14ac:dyDescent="0.2">
      <c r="A309" s="3"/>
      <c r="B309" s="3"/>
      <c r="C309" s="3"/>
      <c r="D309" s="3"/>
      <c r="E309" s="8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 customHeight="1" x14ac:dyDescent="0.2">
      <c r="A310" s="3"/>
      <c r="B310" s="3"/>
      <c r="C310" s="3"/>
      <c r="D310" s="3"/>
      <c r="E310" s="8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 customHeight="1" x14ac:dyDescent="0.2">
      <c r="A311" s="3"/>
      <c r="B311" s="3"/>
      <c r="C311" s="3"/>
      <c r="D311" s="3"/>
      <c r="E311" s="8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 customHeight="1" x14ac:dyDescent="0.2">
      <c r="A312" s="3"/>
      <c r="B312" s="3"/>
      <c r="C312" s="3"/>
      <c r="D312" s="3"/>
      <c r="E312" s="88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 customHeight="1" x14ac:dyDescent="0.2">
      <c r="A313" s="3"/>
      <c r="B313" s="3"/>
      <c r="C313" s="3"/>
      <c r="D313" s="3"/>
      <c r="E313" s="88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 customHeight="1" x14ac:dyDescent="0.2">
      <c r="A314" s="3"/>
      <c r="B314" s="3"/>
      <c r="C314" s="3"/>
      <c r="D314" s="3"/>
      <c r="E314" s="88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 customHeight="1" x14ac:dyDescent="0.2">
      <c r="A315" s="3"/>
      <c r="B315" s="3"/>
      <c r="C315" s="3"/>
      <c r="D315" s="3"/>
      <c r="E315" s="88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 customHeight="1" x14ac:dyDescent="0.2">
      <c r="A316" s="3"/>
      <c r="B316" s="3"/>
      <c r="C316" s="3"/>
      <c r="D316" s="3"/>
      <c r="E316" s="88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 customHeight="1" x14ac:dyDescent="0.2">
      <c r="A317" s="3"/>
      <c r="B317" s="3"/>
      <c r="C317" s="3"/>
      <c r="D317" s="3"/>
      <c r="E317" s="88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 customHeight="1" x14ac:dyDescent="0.2">
      <c r="A318" s="3"/>
      <c r="B318" s="3"/>
      <c r="C318" s="3"/>
      <c r="D318" s="3"/>
      <c r="E318" s="88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 customHeight="1" x14ac:dyDescent="0.2">
      <c r="A319" s="3"/>
      <c r="B319" s="3"/>
      <c r="C319" s="3"/>
      <c r="D319" s="3"/>
      <c r="E319" s="88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 customHeight="1" x14ac:dyDescent="0.2">
      <c r="A320" s="3"/>
      <c r="B320" s="3"/>
      <c r="C320" s="3"/>
      <c r="D320" s="3"/>
      <c r="E320" s="88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 customHeight="1" x14ac:dyDescent="0.2">
      <c r="A321" s="3"/>
      <c r="B321" s="3"/>
      <c r="C321" s="3"/>
      <c r="D321" s="3"/>
      <c r="E321" s="88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 customHeight="1" x14ac:dyDescent="0.2">
      <c r="A322" s="3"/>
      <c r="B322" s="3"/>
      <c r="C322" s="3"/>
      <c r="D322" s="3"/>
      <c r="E322" s="88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 customHeight="1" x14ac:dyDescent="0.2">
      <c r="A323" s="3"/>
      <c r="B323" s="3"/>
      <c r="C323" s="3"/>
      <c r="D323" s="3"/>
      <c r="E323" s="88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 customHeight="1" x14ac:dyDescent="0.2">
      <c r="A324" s="3"/>
      <c r="B324" s="3"/>
      <c r="C324" s="3"/>
      <c r="D324" s="3"/>
      <c r="E324" s="88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 customHeight="1" x14ac:dyDescent="0.2">
      <c r="A325" s="3"/>
      <c r="B325" s="3"/>
      <c r="C325" s="3"/>
      <c r="D325" s="3"/>
      <c r="E325" s="88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 customHeight="1" x14ac:dyDescent="0.2">
      <c r="A326" s="3"/>
      <c r="B326" s="3"/>
      <c r="C326" s="3"/>
      <c r="D326" s="3"/>
      <c r="E326" s="88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 customHeight="1" x14ac:dyDescent="0.2">
      <c r="A327" s="3"/>
      <c r="B327" s="3"/>
      <c r="C327" s="3"/>
      <c r="D327" s="3"/>
      <c r="E327" s="88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 customHeight="1" x14ac:dyDescent="0.2">
      <c r="A328" s="3"/>
      <c r="B328" s="3"/>
      <c r="C328" s="3"/>
      <c r="D328" s="3"/>
      <c r="E328" s="88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 customHeight="1" x14ac:dyDescent="0.2">
      <c r="A329" s="3"/>
      <c r="B329" s="3"/>
      <c r="C329" s="3"/>
      <c r="D329" s="3"/>
      <c r="E329" s="88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 customHeight="1" x14ac:dyDescent="0.2">
      <c r="A330" s="3"/>
      <c r="B330" s="3"/>
      <c r="C330" s="3"/>
      <c r="D330" s="3"/>
      <c r="E330" s="88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 customHeight="1" x14ac:dyDescent="0.2">
      <c r="A331" s="3"/>
      <c r="B331" s="3"/>
      <c r="C331" s="3"/>
      <c r="D331" s="3"/>
      <c r="E331" s="88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 customHeight="1" x14ac:dyDescent="0.2">
      <c r="A332" s="3"/>
      <c r="B332" s="3"/>
      <c r="C332" s="3"/>
      <c r="D332" s="3"/>
      <c r="E332" s="88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 customHeight="1" x14ac:dyDescent="0.2">
      <c r="A333" s="3"/>
      <c r="B333" s="3"/>
      <c r="C333" s="3"/>
      <c r="D333" s="3"/>
      <c r="E333" s="88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 customHeight="1" x14ac:dyDescent="0.2">
      <c r="A334" s="3"/>
      <c r="B334" s="3"/>
      <c r="C334" s="3"/>
      <c r="D334" s="3"/>
      <c r="E334" s="88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 customHeight="1" x14ac:dyDescent="0.2">
      <c r="A335" s="3"/>
      <c r="B335" s="3"/>
      <c r="C335" s="3"/>
      <c r="D335" s="3"/>
      <c r="E335" s="88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 customHeight="1" x14ac:dyDescent="0.2">
      <c r="A336" s="3"/>
      <c r="B336" s="3"/>
      <c r="C336" s="3"/>
      <c r="D336" s="3"/>
      <c r="E336" s="88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 customHeight="1" x14ac:dyDescent="0.2">
      <c r="A337" s="3"/>
      <c r="B337" s="3"/>
      <c r="C337" s="3"/>
      <c r="D337" s="3"/>
      <c r="E337" s="88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 customHeight="1" x14ac:dyDescent="0.2">
      <c r="A338" s="3"/>
      <c r="B338" s="3"/>
      <c r="C338" s="3"/>
      <c r="D338" s="3"/>
      <c r="E338" s="88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 customHeight="1" x14ac:dyDescent="0.2">
      <c r="A339" s="3"/>
      <c r="B339" s="3"/>
      <c r="C339" s="3"/>
      <c r="D339" s="3"/>
      <c r="E339" s="88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 customHeight="1" x14ac:dyDescent="0.2">
      <c r="A340" s="3"/>
      <c r="B340" s="3"/>
      <c r="C340" s="3"/>
      <c r="D340" s="3"/>
      <c r="E340" s="88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 customHeight="1" x14ac:dyDescent="0.2">
      <c r="A341" s="3"/>
      <c r="B341" s="3"/>
      <c r="C341" s="3"/>
      <c r="D341" s="3"/>
      <c r="E341" s="88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 customHeight="1" x14ac:dyDescent="0.2">
      <c r="A342" s="3"/>
      <c r="B342" s="3"/>
      <c r="C342" s="3"/>
      <c r="D342" s="3"/>
      <c r="E342" s="88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 customHeight="1" x14ac:dyDescent="0.2">
      <c r="A343" s="3"/>
      <c r="B343" s="3"/>
      <c r="C343" s="3"/>
      <c r="D343" s="3"/>
      <c r="E343" s="88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 customHeight="1" x14ac:dyDescent="0.2">
      <c r="A344" s="3"/>
      <c r="B344" s="3"/>
      <c r="C344" s="3"/>
      <c r="D344" s="3"/>
      <c r="E344" s="88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 customHeight="1" x14ac:dyDescent="0.2">
      <c r="A345" s="3"/>
      <c r="B345" s="3"/>
      <c r="C345" s="3"/>
      <c r="D345" s="3"/>
      <c r="E345" s="88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 customHeight="1" x14ac:dyDescent="0.2">
      <c r="A346" s="3"/>
      <c r="B346" s="3"/>
      <c r="C346" s="3"/>
      <c r="D346" s="3"/>
      <c r="E346" s="88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 customHeight="1" x14ac:dyDescent="0.2">
      <c r="A347" s="3"/>
      <c r="B347" s="3"/>
      <c r="C347" s="3"/>
      <c r="D347" s="3"/>
      <c r="E347" s="88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 customHeight="1" x14ac:dyDescent="0.2">
      <c r="A348" s="3"/>
      <c r="B348" s="3"/>
      <c r="C348" s="3"/>
      <c r="D348" s="3"/>
      <c r="E348" s="88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 customHeight="1" x14ac:dyDescent="0.2">
      <c r="A349" s="3"/>
      <c r="B349" s="3"/>
      <c r="C349" s="3"/>
      <c r="D349" s="3"/>
      <c r="E349" s="88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 customHeight="1" x14ac:dyDescent="0.2">
      <c r="A350" s="3"/>
      <c r="B350" s="3"/>
      <c r="C350" s="3"/>
      <c r="D350" s="3"/>
      <c r="E350" s="88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 customHeight="1" x14ac:dyDescent="0.2">
      <c r="A351" s="3"/>
      <c r="B351" s="3"/>
      <c r="C351" s="3"/>
      <c r="D351" s="3"/>
      <c r="E351" s="88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 customHeight="1" x14ac:dyDescent="0.2">
      <c r="A352" s="3"/>
      <c r="B352" s="3"/>
      <c r="C352" s="3"/>
      <c r="D352" s="3"/>
      <c r="E352" s="88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 customHeight="1" x14ac:dyDescent="0.2">
      <c r="A353" s="3"/>
      <c r="B353" s="3"/>
      <c r="C353" s="3"/>
      <c r="D353" s="3"/>
      <c r="E353" s="88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 customHeight="1" x14ac:dyDescent="0.2">
      <c r="A354" s="3"/>
      <c r="B354" s="3"/>
      <c r="C354" s="3"/>
      <c r="D354" s="3"/>
      <c r="E354" s="88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 customHeight="1" x14ac:dyDescent="0.2">
      <c r="A355" s="3"/>
      <c r="B355" s="3"/>
      <c r="C355" s="3"/>
      <c r="D355" s="3"/>
      <c r="E355" s="88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 customHeight="1" x14ac:dyDescent="0.2">
      <c r="A356" s="3"/>
      <c r="B356" s="3"/>
      <c r="C356" s="3"/>
      <c r="D356" s="3"/>
      <c r="E356" s="88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 customHeight="1" x14ac:dyDescent="0.2">
      <c r="A357" s="3"/>
      <c r="B357" s="3"/>
      <c r="C357" s="3"/>
      <c r="D357" s="3"/>
      <c r="E357" s="88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 customHeight="1" x14ac:dyDescent="0.2">
      <c r="A358" s="3"/>
      <c r="B358" s="3"/>
      <c r="C358" s="3"/>
      <c r="D358" s="3"/>
      <c r="E358" s="88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 customHeight="1" x14ac:dyDescent="0.2">
      <c r="A359" s="3"/>
      <c r="B359" s="3"/>
      <c r="C359" s="3"/>
      <c r="D359" s="3"/>
      <c r="E359" s="88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 customHeight="1" x14ac:dyDescent="0.2">
      <c r="A360" s="3"/>
      <c r="B360" s="3"/>
      <c r="C360" s="3"/>
      <c r="D360" s="3"/>
      <c r="E360" s="88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 customHeight="1" x14ac:dyDescent="0.2">
      <c r="A361" s="3"/>
      <c r="B361" s="3"/>
      <c r="C361" s="3"/>
      <c r="D361" s="3"/>
      <c r="E361" s="88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 customHeight="1" x14ac:dyDescent="0.2">
      <c r="A362" s="3"/>
      <c r="B362" s="3"/>
      <c r="C362" s="3"/>
      <c r="D362" s="3"/>
      <c r="E362" s="88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 customHeight="1" x14ac:dyDescent="0.2">
      <c r="A363" s="3"/>
      <c r="B363" s="3"/>
      <c r="C363" s="3"/>
      <c r="D363" s="3"/>
      <c r="E363" s="88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 customHeight="1" x14ac:dyDescent="0.2">
      <c r="A364" s="3"/>
      <c r="B364" s="3"/>
      <c r="C364" s="3"/>
      <c r="D364" s="3"/>
      <c r="E364" s="88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 customHeight="1" x14ac:dyDescent="0.2">
      <c r="A365" s="3"/>
      <c r="B365" s="3"/>
      <c r="C365" s="3"/>
      <c r="D365" s="3"/>
      <c r="E365" s="88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 customHeight="1" x14ac:dyDescent="0.2">
      <c r="A366" s="3"/>
      <c r="B366" s="3"/>
      <c r="C366" s="3"/>
      <c r="D366" s="3"/>
      <c r="E366" s="88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 customHeight="1" x14ac:dyDescent="0.2">
      <c r="A367" s="3"/>
      <c r="B367" s="3"/>
      <c r="C367" s="3"/>
      <c r="D367" s="3"/>
      <c r="E367" s="88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 customHeight="1" x14ac:dyDescent="0.2">
      <c r="A368" s="3"/>
      <c r="B368" s="3"/>
      <c r="C368" s="3"/>
      <c r="D368" s="3"/>
      <c r="E368" s="88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 customHeight="1" x14ac:dyDescent="0.2">
      <c r="A369" s="3"/>
      <c r="B369" s="3"/>
      <c r="C369" s="3"/>
      <c r="D369" s="3"/>
      <c r="E369" s="88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 customHeight="1" x14ac:dyDescent="0.2">
      <c r="A370" s="3"/>
      <c r="B370" s="3"/>
      <c r="C370" s="3"/>
      <c r="D370" s="3"/>
      <c r="E370" s="88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 customHeight="1" x14ac:dyDescent="0.2">
      <c r="A371" s="3"/>
      <c r="B371" s="3"/>
      <c r="C371" s="3"/>
      <c r="D371" s="3"/>
      <c r="E371" s="88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 customHeight="1" x14ac:dyDescent="0.2">
      <c r="A372" s="3"/>
      <c r="B372" s="3"/>
      <c r="C372" s="3"/>
      <c r="D372" s="3"/>
      <c r="E372" s="88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 customHeight="1" x14ac:dyDescent="0.2">
      <c r="A373" s="3"/>
      <c r="B373" s="3"/>
      <c r="C373" s="3"/>
      <c r="D373" s="3"/>
      <c r="E373" s="88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 customHeight="1" x14ac:dyDescent="0.2">
      <c r="A374" s="3"/>
      <c r="B374" s="3"/>
      <c r="C374" s="3"/>
      <c r="D374" s="3"/>
      <c r="E374" s="88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 customHeight="1" x14ac:dyDescent="0.2">
      <c r="A375" s="3"/>
      <c r="B375" s="3"/>
      <c r="C375" s="3"/>
      <c r="D375" s="3"/>
      <c r="E375" s="88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 customHeight="1" x14ac:dyDescent="0.2">
      <c r="A376" s="3"/>
      <c r="B376" s="3"/>
      <c r="C376" s="3"/>
      <c r="D376" s="3"/>
      <c r="E376" s="88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 customHeight="1" x14ac:dyDescent="0.2">
      <c r="A377" s="3"/>
      <c r="B377" s="3"/>
      <c r="C377" s="3"/>
      <c r="D377" s="3"/>
      <c r="E377" s="88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 customHeight="1" x14ac:dyDescent="0.2">
      <c r="A378" s="3"/>
      <c r="B378" s="3"/>
      <c r="C378" s="3"/>
      <c r="D378" s="3"/>
      <c r="E378" s="88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 customHeight="1" x14ac:dyDescent="0.2">
      <c r="A379" s="3"/>
      <c r="B379" s="3"/>
      <c r="C379" s="3"/>
      <c r="D379" s="3"/>
      <c r="E379" s="88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 customHeight="1" x14ac:dyDescent="0.2">
      <c r="A380" s="3"/>
      <c r="B380" s="3"/>
      <c r="C380" s="3"/>
      <c r="D380" s="3"/>
      <c r="E380" s="88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 customHeight="1" x14ac:dyDescent="0.2">
      <c r="A381" s="3"/>
      <c r="B381" s="3"/>
      <c r="C381" s="3"/>
      <c r="D381" s="3"/>
      <c r="E381" s="88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 customHeight="1" x14ac:dyDescent="0.2">
      <c r="A382" s="3"/>
      <c r="B382" s="3"/>
      <c r="C382" s="3"/>
      <c r="D382" s="3"/>
      <c r="E382" s="88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 customHeight="1" x14ac:dyDescent="0.2">
      <c r="A383" s="3"/>
      <c r="B383" s="3"/>
      <c r="C383" s="3"/>
      <c r="D383" s="3"/>
      <c r="E383" s="88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 customHeight="1" x14ac:dyDescent="0.2">
      <c r="A384" s="3"/>
      <c r="B384" s="3"/>
      <c r="C384" s="3"/>
      <c r="D384" s="3"/>
      <c r="E384" s="88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 customHeight="1" x14ac:dyDescent="0.2">
      <c r="A385" s="3"/>
      <c r="B385" s="3"/>
      <c r="C385" s="3"/>
      <c r="D385" s="3"/>
      <c r="E385" s="88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 customHeight="1" x14ac:dyDescent="0.2">
      <c r="A386" s="3"/>
      <c r="B386" s="3"/>
      <c r="C386" s="3"/>
      <c r="D386" s="3"/>
      <c r="E386" s="88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 customHeight="1" x14ac:dyDescent="0.2">
      <c r="A387" s="3"/>
      <c r="B387" s="3"/>
      <c r="C387" s="3"/>
      <c r="D387" s="3"/>
      <c r="E387" s="88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 customHeight="1" x14ac:dyDescent="0.2">
      <c r="A388" s="3"/>
      <c r="B388" s="3"/>
      <c r="C388" s="3"/>
      <c r="D388" s="3"/>
      <c r="E388" s="88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 customHeight="1" x14ac:dyDescent="0.2">
      <c r="A389" s="3"/>
      <c r="B389" s="3"/>
      <c r="C389" s="3"/>
      <c r="D389" s="3"/>
      <c r="E389" s="88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 customHeight="1" x14ac:dyDescent="0.2">
      <c r="A390" s="3"/>
      <c r="B390" s="3"/>
      <c r="C390" s="3"/>
      <c r="D390" s="3"/>
      <c r="E390" s="88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 customHeight="1" x14ac:dyDescent="0.2">
      <c r="A391" s="3"/>
      <c r="B391" s="3"/>
      <c r="C391" s="3"/>
      <c r="D391" s="3"/>
      <c r="E391" s="88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 customHeight="1" x14ac:dyDescent="0.2">
      <c r="A392" s="3"/>
      <c r="B392" s="3"/>
      <c r="C392" s="3"/>
      <c r="D392" s="3"/>
      <c r="E392" s="88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 customHeight="1" x14ac:dyDescent="0.2">
      <c r="A393" s="3"/>
      <c r="B393" s="3"/>
      <c r="C393" s="3"/>
      <c r="D393" s="3"/>
      <c r="E393" s="88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 customHeight="1" x14ac:dyDescent="0.2">
      <c r="A394" s="3"/>
      <c r="B394" s="3"/>
      <c r="C394" s="3"/>
      <c r="D394" s="3"/>
      <c r="E394" s="88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 customHeight="1" x14ac:dyDescent="0.2">
      <c r="A395" s="3"/>
      <c r="B395" s="3"/>
      <c r="C395" s="3"/>
      <c r="D395" s="3"/>
      <c r="E395" s="88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 customHeight="1" x14ac:dyDescent="0.2">
      <c r="A396" s="3"/>
      <c r="B396" s="3"/>
      <c r="C396" s="3"/>
      <c r="D396" s="3"/>
      <c r="E396" s="88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 customHeight="1" x14ac:dyDescent="0.2">
      <c r="A397" s="3"/>
      <c r="B397" s="3"/>
      <c r="C397" s="3"/>
      <c r="D397" s="3"/>
      <c r="E397" s="88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 customHeight="1" x14ac:dyDescent="0.2">
      <c r="A398" s="3"/>
      <c r="B398" s="3"/>
      <c r="C398" s="3"/>
      <c r="D398" s="3"/>
      <c r="E398" s="88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 customHeight="1" x14ac:dyDescent="0.2">
      <c r="A399" s="3"/>
      <c r="B399" s="3"/>
      <c r="C399" s="3"/>
      <c r="D399" s="3"/>
      <c r="E399" s="88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 customHeight="1" x14ac:dyDescent="0.2">
      <c r="A400" s="3"/>
      <c r="B400" s="3"/>
      <c r="C400" s="3"/>
      <c r="D400" s="3"/>
      <c r="E400" s="88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 customHeight="1" x14ac:dyDescent="0.2">
      <c r="A401" s="3"/>
      <c r="B401" s="3"/>
      <c r="C401" s="3"/>
      <c r="D401" s="3"/>
      <c r="E401" s="88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 customHeight="1" x14ac:dyDescent="0.2">
      <c r="A402" s="3"/>
      <c r="B402" s="3"/>
      <c r="C402" s="3"/>
      <c r="D402" s="3"/>
      <c r="E402" s="88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 customHeight="1" x14ac:dyDescent="0.2">
      <c r="A403" s="3"/>
      <c r="B403" s="3"/>
      <c r="C403" s="3"/>
      <c r="D403" s="3"/>
      <c r="E403" s="88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 customHeight="1" x14ac:dyDescent="0.2">
      <c r="A404" s="3"/>
      <c r="B404" s="3"/>
      <c r="C404" s="3"/>
      <c r="D404" s="3"/>
      <c r="E404" s="88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 customHeight="1" x14ac:dyDescent="0.2">
      <c r="A405" s="3"/>
      <c r="B405" s="3"/>
      <c r="C405" s="3"/>
      <c r="D405" s="3"/>
      <c r="E405" s="88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 customHeight="1" x14ac:dyDescent="0.2">
      <c r="A406" s="3"/>
      <c r="B406" s="3"/>
      <c r="C406" s="3"/>
      <c r="D406" s="3"/>
      <c r="E406" s="88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 customHeight="1" x14ac:dyDescent="0.2">
      <c r="A407" s="3"/>
      <c r="B407" s="3"/>
      <c r="C407" s="3"/>
      <c r="D407" s="3"/>
      <c r="E407" s="88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 customHeight="1" x14ac:dyDescent="0.2">
      <c r="A408" s="3"/>
      <c r="B408" s="3"/>
      <c r="C408" s="3"/>
      <c r="D408" s="3"/>
      <c r="E408" s="88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 customHeight="1" x14ac:dyDescent="0.2">
      <c r="A409" s="3"/>
      <c r="B409" s="3"/>
      <c r="C409" s="3"/>
      <c r="D409" s="3"/>
      <c r="E409" s="88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 customHeight="1" x14ac:dyDescent="0.2">
      <c r="A410" s="3"/>
      <c r="B410" s="3"/>
      <c r="C410" s="3"/>
      <c r="D410" s="3"/>
      <c r="E410" s="88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 customHeight="1" x14ac:dyDescent="0.2">
      <c r="A411" s="3"/>
      <c r="B411" s="3"/>
      <c r="C411" s="3"/>
      <c r="D411" s="3"/>
      <c r="E411" s="88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 customHeight="1" x14ac:dyDescent="0.2">
      <c r="A412" s="3"/>
      <c r="B412" s="3"/>
      <c r="C412" s="3"/>
      <c r="D412" s="3"/>
      <c r="E412" s="88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 customHeight="1" x14ac:dyDescent="0.2">
      <c r="A413" s="3"/>
      <c r="B413" s="3"/>
      <c r="C413" s="3"/>
      <c r="D413" s="3"/>
      <c r="E413" s="88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 customHeight="1" x14ac:dyDescent="0.2">
      <c r="A414" s="3"/>
      <c r="B414" s="3"/>
      <c r="C414" s="3"/>
      <c r="D414" s="3"/>
      <c r="E414" s="88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 customHeight="1" x14ac:dyDescent="0.2">
      <c r="A415" s="3"/>
      <c r="B415" s="3"/>
      <c r="C415" s="3"/>
      <c r="D415" s="3"/>
      <c r="E415" s="88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 customHeight="1" x14ac:dyDescent="0.2">
      <c r="A416" s="3"/>
      <c r="B416" s="3"/>
      <c r="C416" s="3"/>
      <c r="D416" s="3"/>
      <c r="E416" s="88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 customHeight="1" x14ac:dyDescent="0.2">
      <c r="A417" s="3"/>
      <c r="B417" s="3"/>
      <c r="C417" s="3"/>
      <c r="D417" s="3"/>
      <c r="E417" s="88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 customHeight="1" x14ac:dyDescent="0.2">
      <c r="A418" s="3"/>
      <c r="B418" s="3"/>
      <c r="C418" s="3"/>
      <c r="D418" s="3"/>
      <c r="E418" s="88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 customHeight="1" x14ac:dyDescent="0.2">
      <c r="A419" s="3"/>
      <c r="B419" s="3"/>
      <c r="C419" s="3"/>
      <c r="D419" s="3"/>
      <c r="E419" s="88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 customHeight="1" x14ac:dyDescent="0.2">
      <c r="A420" s="3"/>
      <c r="B420" s="3"/>
      <c r="C420" s="3"/>
      <c r="D420" s="3"/>
      <c r="E420" s="88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 customHeight="1" x14ac:dyDescent="0.2">
      <c r="A421" s="3"/>
      <c r="B421" s="3"/>
      <c r="C421" s="3"/>
      <c r="D421" s="3"/>
      <c r="E421" s="88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 customHeight="1" x14ac:dyDescent="0.2">
      <c r="A422" s="3"/>
      <c r="B422" s="3"/>
      <c r="C422" s="3"/>
      <c r="D422" s="3"/>
      <c r="E422" s="88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 customHeight="1" x14ac:dyDescent="0.2">
      <c r="A423" s="3"/>
      <c r="B423" s="3"/>
      <c r="C423" s="3"/>
      <c r="D423" s="3"/>
      <c r="E423" s="88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 customHeight="1" x14ac:dyDescent="0.2">
      <c r="A424" s="3"/>
      <c r="B424" s="3"/>
      <c r="C424" s="3"/>
      <c r="D424" s="3"/>
      <c r="E424" s="88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 customHeight="1" x14ac:dyDescent="0.2">
      <c r="A425" s="3"/>
      <c r="B425" s="3"/>
      <c r="C425" s="3"/>
      <c r="D425" s="3"/>
      <c r="E425" s="88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 customHeight="1" x14ac:dyDescent="0.2">
      <c r="A426" s="3"/>
      <c r="B426" s="3"/>
      <c r="C426" s="3"/>
      <c r="D426" s="3"/>
      <c r="E426" s="88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 customHeight="1" x14ac:dyDescent="0.2">
      <c r="A427" s="3"/>
      <c r="B427" s="3"/>
      <c r="C427" s="3"/>
      <c r="D427" s="3"/>
      <c r="E427" s="88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 customHeight="1" x14ac:dyDescent="0.2">
      <c r="A428" s="3"/>
      <c r="B428" s="3"/>
      <c r="C428" s="3"/>
      <c r="D428" s="3"/>
      <c r="E428" s="88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 customHeight="1" x14ac:dyDescent="0.2">
      <c r="A429" s="3"/>
      <c r="B429" s="3"/>
      <c r="C429" s="3"/>
      <c r="D429" s="3"/>
      <c r="E429" s="88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 customHeight="1" x14ac:dyDescent="0.2">
      <c r="A430" s="3"/>
      <c r="B430" s="3"/>
      <c r="C430" s="3"/>
      <c r="D430" s="3"/>
      <c r="E430" s="88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 customHeight="1" x14ac:dyDescent="0.2">
      <c r="A431" s="3"/>
      <c r="B431" s="3"/>
      <c r="C431" s="3"/>
      <c r="D431" s="3"/>
      <c r="E431" s="88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 customHeight="1" x14ac:dyDescent="0.2">
      <c r="A432" s="3"/>
      <c r="B432" s="3"/>
      <c r="C432" s="3"/>
      <c r="D432" s="3"/>
      <c r="E432" s="88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 customHeight="1" x14ac:dyDescent="0.2">
      <c r="A433" s="3"/>
      <c r="B433" s="3"/>
      <c r="C433" s="3"/>
      <c r="D433" s="3"/>
      <c r="E433" s="88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 customHeight="1" x14ac:dyDescent="0.2">
      <c r="A434" s="3"/>
      <c r="B434" s="3"/>
      <c r="C434" s="3"/>
      <c r="D434" s="3"/>
      <c r="E434" s="88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 customHeight="1" x14ac:dyDescent="0.2">
      <c r="A435" s="3"/>
      <c r="B435" s="3"/>
      <c r="C435" s="3"/>
      <c r="D435" s="3"/>
      <c r="E435" s="88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 customHeight="1" x14ac:dyDescent="0.2">
      <c r="A436" s="3"/>
      <c r="B436" s="3"/>
      <c r="C436" s="3"/>
      <c r="D436" s="3"/>
      <c r="E436" s="88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 customHeight="1" x14ac:dyDescent="0.2">
      <c r="A437" s="3"/>
      <c r="B437" s="3"/>
      <c r="C437" s="3"/>
      <c r="D437" s="3"/>
      <c r="E437" s="88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 customHeight="1" x14ac:dyDescent="0.2">
      <c r="A438" s="3"/>
      <c r="B438" s="3"/>
      <c r="C438" s="3"/>
      <c r="D438" s="3"/>
      <c r="E438" s="88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 customHeight="1" x14ac:dyDescent="0.2">
      <c r="A439" s="3"/>
      <c r="B439" s="3"/>
      <c r="C439" s="3"/>
      <c r="D439" s="3"/>
      <c r="E439" s="88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 customHeight="1" x14ac:dyDescent="0.2">
      <c r="A440" s="3"/>
      <c r="B440" s="3"/>
      <c r="C440" s="3"/>
      <c r="D440" s="3"/>
      <c r="E440" s="88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 customHeight="1" x14ac:dyDescent="0.2">
      <c r="A441" s="3"/>
      <c r="B441" s="3"/>
      <c r="C441" s="3"/>
      <c r="D441" s="3"/>
      <c r="E441" s="88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 customHeight="1" x14ac:dyDescent="0.2">
      <c r="A442" s="3"/>
      <c r="B442" s="3"/>
      <c r="C442" s="3"/>
      <c r="D442" s="3"/>
      <c r="E442" s="88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 customHeight="1" x14ac:dyDescent="0.2">
      <c r="A443" s="3"/>
      <c r="B443" s="3"/>
      <c r="C443" s="3"/>
      <c r="D443" s="3"/>
      <c r="E443" s="88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 customHeight="1" x14ac:dyDescent="0.2">
      <c r="A444" s="3"/>
      <c r="B444" s="3"/>
      <c r="C444" s="3"/>
      <c r="D444" s="3"/>
      <c r="E444" s="88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 customHeight="1" x14ac:dyDescent="0.2">
      <c r="A445" s="3"/>
      <c r="B445" s="3"/>
      <c r="C445" s="3"/>
      <c r="D445" s="3"/>
      <c r="E445" s="88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 customHeight="1" x14ac:dyDescent="0.2">
      <c r="A446" s="3"/>
      <c r="B446" s="3"/>
      <c r="C446" s="3"/>
      <c r="D446" s="3"/>
      <c r="E446" s="88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 customHeight="1" x14ac:dyDescent="0.2">
      <c r="A447" s="3"/>
      <c r="B447" s="3"/>
      <c r="C447" s="3"/>
      <c r="D447" s="3"/>
      <c r="E447" s="88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 customHeight="1" x14ac:dyDescent="0.2">
      <c r="A448" s="3"/>
      <c r="B448" s="3"/>
      <c r="C448" s="3"/>
      <c r="D448" s="3"/>
      <c r="E448" s="88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 customHeight="1" x14ac:dyDescent="0.2">
      <c r="A449" s="3"/>
      <c r="B449" s="3"/>
      <c r="C449" s="3"/>
      <c r="D449" s="3"/>
      <c r="E449" s="88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 customHeight="1" x14ac:dyDescent="0.2">
      <c r="A450" s="3"/>
      <c r="B450" s="3"/>
      <c r="C450" s="3"/>
      <c r="D450" s="3"/>
      <c r="E450" s="88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 customHeight="1" x14ac:dyDescent="0.2">
      <c r="A451" s="3"/>
      <c r="B451" s="3"/>
      <c r="C451" s="3"/>
      <c r="D451" s="3"/>
      <c r="E451" s="88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 customHeight="1" x14ac:dyDescent="0.2">
      <c r="A452" s="3"/>
      <c r="B452" s="3"/>
      <c r="C452" s="3"/>
      <c r="D452" s="3"/>
      <c r="E452" s="88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 customHeight="1" x14ac:dyDescent="0.2">
      <c r="A453" s="3"/>
      <c r="B453" s="3"/>
      <c r="C453" s="3"/>
      <c r="D453" s="3"/>
      <c r="E453" s="88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 customHeight="1" x14ac:dyDescent="0.2">
      <c r="A454" s="3"/>
      <c r="B454" s="3"/>
      <c r="C454" s="3"/>
      <c r="D454" s="3"/>
      <c r="E454" s="88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 customHeight="1" x14ac:dyDescent="0.2">
      <c r="A455" s="3"/>
      <c r="B455" s="3"/>
      <c r="C455" s="3"/>
      <c r="D455" s="3"/>
      <c r="E455" s="88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 customHeight="1" x14ac:dyDescent="0.2">
      <c r="A456" s="3"/>
      <c r="B456" s="3"/>
      <c r="C456" s="3"/>
      <c r="D456" s="3"/>
      <c r="E456" s="88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 customHeight="1" x14ac:dyDescent="0.2">
      <c r="A457" s="3"/>
      <c r="B457" s="3"/>
      <c r="C457" s="3"/>
      <c r="D457" s="3"/>
      <c r="E457" s="88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 customHeight="1" x14ac:dyDescent="0.2">
      <c r="A458" s="3"/>
      <c r="B458" s="3"/>
      <c r="C458" s="3"/>
      <c r="D458" s="3"/>
      <c r="E458" s="88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 customHeight="1" x14ac:dyDescent="0.2">
      <c r="A459" s="3"/>
      <c r="B459" s="3"/>
      <c r="C459" s="3"/>
      <c r="D459" s="3"/>
      <c r="E459" s="88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 customHeight="1" x14ac:dyDescent="0.2">
      <c r="A460" s="3"/>
      <c r="B460" s="3"/>
      <c r="C460" s="3"/>
      <c r="D460" s="3"/>
      <c r="E460" s="88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 customHeight="1" x14ac:dyDescent="0.2">
      <c r="A461" s="3"/>
      <c r="B461" s="3"/>
      <c r="C461" s="3"/>
      <c r="D461" s="3"/>
      <c r="E461" s="88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 customHeight="1" x14ac:dyDescent="0.2">
      <c r="A462" s="3"/>
      <c r="B462" s="3"/>
      <c r="C462" s="3"/>
      <c r="D462" s="3"/>
      <c r="E462" s="88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 customHeight="1" x14ac:dyDescent="0.2">
      <c r="A463" s="3"/>
      <c r="B463" s="3"/>
      <c r="C463" s="3"/>
      <c r="D463" s="3"/>
      <c r="E463" s="88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 customHeight="1" x14ac:dyDescent="0.2">
      <c r="A464" s="3"/>
      <c r="B464" s="3"/>
      <c r="C464" s="3"/>
      <c r="D464" s="3"/>
      <c r="E464" s="88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 customHeight="1" x14ac:dyDescent="0.2">
      <c r="A465" s="3"/>
      <c r="B465" s="3"/>
      <c r="C465" s="3"/>
      <c r="D465" s="3"/>
      <c r="E465" s="88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 customHeight="1" x14ac:dyDescent="0.2">
      <c r="A466" s="3"/>
      <c r="B466" s="3"/>
      <c r="C466" s="3"/>
      <c r="D466" s="3"/>
      <c r="E466" s="88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 customHeight="1" x14ac:dyDescent="0.2">
      <c r="A467" s="3"/>
      <c r="B467" s="3"/>
      <c r="C467" s="3"/>
      <c r="D467" s="3"/>
      <c r="E467" s="88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 customHeight="1" x14ac:dyDescent="0.2">
      <c r="A468" s="3"/>
      <c r="B468" s="3"/>
      <c r="C468" s="3"/>
      <c r="D468" s="3"/>
      <c r="E468" s="88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 customHeight="1" x14ac:dyDescent="0.2">
      <c r="A469" s="3"/>
      <c r="B469" s="3"/>
      <c r="C469" s="3"/>
      <c r="D469" s="3"/>
      <c r="E469" s="88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 customHeight="1" x14ac:dyDescent="0.2">
      <c r="A470" s="3"/>
      <c r="B470" s="3"/>
      <c r="C470" s="3"/>
      <c r="D470" s="3"/>
      <c r="E470" s="88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 customHeight="1" x14ac:dyDescent="0.2">
      <c r="A471" s="3"/>
      <c r="B471" s="3"/>
      <c r="C471" s="3"/>
      <c r="D471" s="3"/>
      <c r="E471" s="88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 customHeight="1" x14ac:dyDescent="0.2">
      <c r="A472" s="3"/>
      <c r="B472" s="3"/>
      <c r="C472" s="3"/>
      <c r="D472" s="3"/>
      <c r="E472" s="88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 customHeight="1" x14ac:dyDescent="0.2">
      <c r="A473" s="3"/>
      <c r="B473" s="3"/>
      <c r="C473" s="3"/>
      <c r="D473" s="3"/>
      <c r="E473" s="88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 customHeight="1" x14ac:dyDescent="0.2">
      <c r="A474" s="3"/>
      <c r="B474" s="3"/>
      <c r="C474" s="3"/>
      <c r="D474" s="3"/>
      <c r="E474" s="88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 customHeight="1" x14ac:dyDescent="0.2">
      <c r="A475" s="3"/>
      <c r="B475" s="3"/>
      <c r="C475" s="3"/>
      <c r="D475" s="3"/>
      <c r="E475" s="88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 customHeight="1" x14ac:dyDescent="0.2">
      <c r="A476" s="3"/>
      <c r="B476" s="3"/>
      <c r="C476" s="3"/>
      <c r="D476" s="3"/>
      <c r="E476" s="88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 customHeight="1" x14ac:dyDescent="0.2">
      <c r="A477" s="3"/>
      <c r="B477" s="3"/>
      <c r="C477" s="3"/>
      <c r="D477" s="3"/>
      <c r="E477" s="88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 customHeight="1" x14ac:dyDescent="0.2">
      <c r="A478" s="3"/>
      <c r="B478" s="3"/>
      <c r="C478" s="3"/>
      <c r="D478" s="3"/>
      <c r="E478" s="88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 customHeight="1" x14ac:dyDescent="0.2">
      <c r="A479" s="3"/>
      <c r="B479" s="3"/>
      <c r="C479" s="3"/>
      <c r="D479" s="3"/>
      <c r="E479" s="88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 customHeight="1" x14ac:dyDescent="0.2">
      <c r="A480" s="3"/>
      <c r="B480" s="3"/>
      <c r="C480" s="3"/>
      <c r="D480" s="3"/>
      <c r="E480" s="88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 customHeight="1" x14ac:dyDescent="0.2">
      <c r="A481" s="3"/>
      <c r="B481" s="3"/>
      <c r="C481" s="3"/>
      <c r="D481" s="3"/>
      <c r="E481" s="88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 customHeight="1" x14ac:dyDescent="0.2">
      <c r="A482" s="3"/>
      <c r="B482" s="3"/>
      <c r="C482" s="3"/>
      <c r="D482" s="3"/>
      <c r="E482" s="88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 customHeight="1" x14ac:dyDescent="0.2">
      <c r="A483" s="3"/>
      <c r="B483" s="3"/>
      <c r="C483" s="3"/>
      <c r="D483" s="3"/>
      <c r="E483" s="88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 customHeight="1" x14ac:dyDescent="0.2">
      <c r="A484" s="3"/>
      <c r="B484" s="3"/>
      <c r="C484" s="3"/>
      <c r="D484" s="3"/>
      <c r="E484" s="88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 customHeight="1" x14ac:dyDescent="0.2">
      <c r="A485" s="3"/>
      <c r="B485" s="3"/>
      <c r="C485" s="3"/>
      <c r="D485" s="3"/>
      <c r="E485" s="88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 customHeight="1" x14ac:dyDescent="0.2">
      <c r="A486" s="3"/>
      <c r="B486" s="3"/>
      <c r="C486" s="3"/>
      <c r="D486" s="3"/>
      <c r="E486" s="88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 customHeight="1" x14ac:dyDescent="0.2">
      <c r="A487" s="3"/>
      <c r="B487" s="3"/>
      <c r="C487" s="3"/>
      <c r="D487" s="3"/>
      <c r="E487" s="88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 customHeight="1" x14ac:dyDescent="0.2">
      <c r="A488" s="3"/>
      <c r="B488" s="3"/>
      <c r="C488" s="3"/>
      <c r="D488" s="3"/>
      <c r="E488" s="88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 customHeight="1" x14ac:dyDescent="0.2">
      <c r="A489" s="3"/>
      <c r="B489" s="3"/>
      <c r="C489" s="3"/>
      <c r="D489" s="3"/>
      <c r="E489" s="88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 customHeight="1" x14ac:dyDescent="0.2">
      <c r="A490" s="3"/>
      <c r="B490" s="3"/>
      <c r="C490" s="3"/>
      <c r="D490" s="3"/>
      <c r="E490" s="88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 customHeight="1" x14ac:dyDescent="0.2">
      <c r="A491" s="3"/>
      <c r="B491" s="3"/>
      <c r="C491" s="3"/>
      <c r="D491" s="3"/>
      <c r="E491" s="88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 customHeight="1" x14ac:dyDescent="0.2">
      <c r="A492" s="3"/>
      <c r="B492" s="3"/>
      <c r="C492" s="3"/>
      <c r="D492" s="3"/>
      <c r="E492" s="88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 customHeight="1" x14ac:dyDescent="0.2">
      <c r="A493" s="3"/>
      <c r="B493" s="3"/>
      <c r="C493" s="3"/>
      <c r="D493" s="3"/>
      <c r="E493" s="88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 customHeight="1" x14ac:dyDescent="0.2">
      <c r="A494" s="3"/>
      <c r="B494" s="3"/>
      <c r="C494" s="3"/>
      <c r="D494" s="3"/>
      <c r="E494" s="88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 customHeight="1" x14ac:dyDescent="0.2">
      <c r="A495" s="3"/>
      <c r="B495" s="3"/>
      <c r="C495" s="3"/>
      <c r="D495" s="3"/>
      <c r="E495" s="88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 customHeight="1" x14ac:dyDescent="0.2">
      <c r="A496" s="3"/>
      <c r="B496" s="3"/>
      <c r="C496" s="3"/>
      <c r="D496" s="3"/>
      <c r="E496" s="88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 customHeight="1" x14ac:dyDescent="0.2">
      <c r="A497" s="3"/>
      <c r="B497" s="3"/>
      <c r="C497" s="3"/>
      <c r="D497" s="3"/>
      <c r="E497" s="88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 customHeight="1" x14ac:dyDescent="0.2">
      <c r="A498" s="3"/>
      <c r="B498" s="3"/>
      <c r="C498" s="3"/>
      <c r="D498" s="3"/>
      <c r="E498" s="88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 customHeight="1" x14ac:dyDescent="0.2">
      <c r="A499" s="3"/>
      <c r="B499" s="3"/>
      <c r="C499" s="3"/>
      <c r="D499" s="3"/>
      <c r="E499" s="88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 customHeight="1" x14ac:dyDescent="0.2">
      <c r="A500" s="3"/>
      <c r="B500" s="3"/>
      <c r="C500" s="3"/>
      <c r="D500" s="3"/>
      <c r="E500" s="88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 customHeight="1" x14ac:dyDescent="0.2">
      <c r="A501" s="3"/>
      <c r="B501" s="3"/>
      <c r="C501" s="3"/>
      <c r="D501" s="3"/>
      <c r="E501" s="88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 customHeight="1" x14ac:dyDescent="0.2">
      <c r="A502" s="3"/>
      <c r="B502" s="3"/>
      <c r="C502" s="3"/>
      <c r="D502" s="3"/>
      <c r="E502" s="88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 customHeight="1" x14ac:dyDescent="0.2">
      <c r="A503" s="3"/>
      <c r="B503" s="3"/>
      <c r="C503" s="3"/>
      <c r="D503" s="3"/>
      <c r="E503" s="88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 customHeight="1" x14ac:dyDescent="0.2">
      <c r="A504" s="3"/>
      <c r="B504" s="3"/>
      <c r="C504" s="3"/>
      <c r="D504" s="3"/>
      <c r="E504" s="88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 customHeight="1" x14ac:dyDescent="0.2">
      <c r="A505" s="3"/>
      <c r="B505" s="3"/>
      <c r="C505" s="3"/>
      <c r="D505" s="3"/>
      <c r="E505" s="88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 customHeight="1" x14ac:dyDescent="0.2">
      <c r="A506" s="3"/>
      <c r="B506" s="3"/>
      <c r="C506" s="3"/>
      <c r="D506" s="3"/>
      <c r="E506" s="88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 customHeight="1" x14ac:dyDescent="0.2">
      <c r="A507" s="3"/>
      <c r="B507" s="3"/>
      <c r="C507" s="3"/>
      <c r="D507" s="3"/>
      <c r="E507" s="88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 customHeight="1" x14ac:dyDescent="0.2">
      <c r="A508" s="3"/>
      <c r="B508" s="3"/>
      <c r="C508" s="3"/>
      <c r="D508" s="3"/>
      <c r="E508" s="88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 customHeight="1" x14ac:dyDescent="0.2">
      <c r="A509" s="3"/>
      <c r="B509" s="3"/>
      <c r="C509" s="3"/>
      <c r="D509" s="3"/>
      <c r="E509" s="88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 customHeight="1" x14ac:dyDescent="0.2">
      <c r="A510" s="3"/>
      <c r="B510" s="3"/>
      <c r="C510" s="3"/>
      <c r="D510" s="3"/>
      <c r="E510" s="88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 customHeight="1" x14ac:dyDescent="0.2">
      <c r="A511" s="3"/>
      <c r="B511" s="3"/>
      <c r="C511" s="3"/>
      <c r="D511" s="3"/>
      <c r="E511" s="88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 customHeight="1" x14ac:dyDescent="0.2">
      <c r="A512" s="3"/>
      <c r="B512" s="3"/>
      <c r="C512" s="3"/>
      <c r="D512" s="3"/>
      <c r="E512" s="88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 customHeight="1" x14ac:dyDescent="0.2">
      <c r="A513" s="3"/>
      <c r="B513" s="3"/>
      <c r="C513" s="3"/>
      <c r="D513" s="3"/>
      <c r="E513" s="88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 customHeight="1" x14ac:dyDescent="0.2">
      <c r="A514" s="3"/>
      <c r="B514" s="3"/>
      <c r="C514" s="3"/>
      <c r="D514" s="3"/>
      <c r="E514" s="88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 customHeight="1" x14ac:dyDescent="0.2">
      <c r="A515" s="3"/>
      <c r="B515" s="3"/>
      <c r="C515" s="3"/>
      <c r="D515" s="3"/>
      <c r="E515" s="88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 customHeight="1" x14ac:dyDescent="0.2">
      <c r="A516" s="3"/>
      <c r="B516" s="3"/>
      <c r="C516" s="3"/>
      <c r="D516" s="3"/>
      <c r="E516" s="88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 customHeight="1" x14ac:dyDescent="0.2">
      <c r="A517" s="3"/>
      <c r="B517" s="3"/>
      <c r="C517" s="3"/>
      <c r="D517" s="3"/>
      <c r="E517" s="88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 customHeight="1" x14ac:dyDescent="0.2">
      <c r="A518" s="3"/>
      <c r="B518" s="3"/>
      <c r="C518" s="3"/>
      <c r="D518" s="3"/>
      <c r="E518" s="88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 customHeight="1" x14ac:dyDescent="0.2">
      <c r="A519" s="3"/>
      <c r="B519" s="3"/>
      <c r="C519" s="3"/>
      <c r="D519" s="3"/>
      <c r="E519" s="88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 customHeight="1" x14ac:dyDescent="0.2">
      <c r="A520" s="3"/>
      <c r="B520" s="3"/>
      <c r="C520" s="3"/>
      <c r="D520" s="3"/>
      <c r="E520" s="88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 customHeight="1" x14ac:dyDescent="0.2">
      <c r="A521" s="3"/>
      <c r="B521" s="3"/>
      <c r="C521" s="3"/>
      <c r="D521" s="3"/>
      <c r="E521" s="88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 customHeight="1" x14ac:dyDescent="0.2">
      <c r="A522" s="3"/>
      <c r="B522" s="3"/>
      <c r="C522" s="3"/>
      <c r="D522" s="3"/>
      <c r="E522" s="88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 customHeight="1" x14ac:dyDescent="0.2">
      <c r="A523" s="3"/>
      <c r="B523" s="3"/>
      <c r="C523" s="3"/>
      <c r="D523" s="3"/>
      <c r="E523" s="88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 customHeight="1" x14ac:dyDescent="0.2">
      <c r="A524" s="3"/>
      <c r="B524" s="3"/>
      <c r="C524" s="3"/>
      <c r="D524" s="3"/>
      <c r="E524" s="88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 customHeight="1" x14ac:dyDescent="0.2">
      <c r="A525" s="3"/>
      <c r="B525" s="3"/>
      <c r="C525" s="3"/>
      <c r="D525" s="3"/>
      <c r="E525" s="88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 customHeight="1" x14ac:dyDescent="0.2">
      <c r="A526" s="3"/>
      <c r="B526" s="3"/>
      <c r="C526" s="3"/>
      <c r="D526" s="3"/>
      <c r="E526" s="88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 customHeight="1" x14ac:dyDescent="0.2">
      <c r="A527" s="3"/>
      <c r="B527" s="3"/>
      <c r="C527" s="3"/>
      <c r="D527" s="3"/>
      <c r="E527" s="88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 customHeight="1" x14ac:dyDescent="0.2">
      <c r="A528" s="3"/>
      <c r="B528" s="3"/>
      <c r="C528" s="3"/>
      <c r="D528" s="3"/>
      <c r="E528" s="88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 customHeight="1" x14ac:dyDescent="0.2">
      <c r="A529" s="3"/>
      <c r="B529" s="3"/>
      <c r="C529" s="3"/>
      <c r="D529" s="3"/>
      <c r="E529" s="88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 customHeight="1" x14ac:dyDescent="0.2">
      <c r="A530" s="3"/>
      <c r="B530" s="3"/>
      <c r="C530" s="3"/>
      <c r="D530" s="3"/>
      <c r="E530" s="88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 customHeight="1" x14ac:dyDescent="0.2">
      <c r="A531" s="3"/>
      <c r="B531" s="3"/>
      <c r="C531" s="3"/>
      <c r="D531" s="3"/>
      <c r="E531" s="88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 customHeight="1" x14ac:dyDescent="0.2">
      <c r="A532" s="3"/>
      <c r="B532" s="3"/>
      <c r="C532" s="3"/>
      <c r="D532" s="3"/>
      <c r="E532" s="88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 customHeight="1" x14ac:dyDescent="0.2">
      <c r="A533" s="3"/>
      <c r="B533" s="3"/>
      <c r="C533" s="3"/>
      <c r="D533" s="3"/>
      <c r="E533" s="88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 customHeight="1" x14ac:dyDescent="0.2">
      <c r="A534" s="3"/>
      <c r="B534" s="3"/>
      <c r="C534" s="3"/>
      <c r="D534" s="3"/>
      <c r="E534" s="88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 customHeight="1" x14ac:dyDescent="0.2">
      <c r="A535" s="3"/>
      <c r="B535" s="3"/>
      <c r="C535" s="3"/>
      <c r="D535" s="3"/>
      <c r="E535" s="88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 customHeight="1" x14ac:dyDescent="0.2">
      <c r="A536" s="3"/>
      <c r="B536" s="3"/>
      <c r="C536" s="3"/>
      <c r="D536" s="3"/>
      <c r="E536" s="88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 customHeight="1" x14ac:dyDescent="0.2">
      <c r="A537" s="3"/>
      <c r="B537" s="3"/>
      <c r="C537" s="3"/>
      <c r="D537" s="3"/>
      <c r="E537" s="88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 customHeight="1" x14ac:dyDescent="0.2">
      <c r="A538" s="3"/>
      <c r="B538" s="3"/>
      <c r="C538" s="3"/>
      <c r="D538" s="3"/>
      <c r="E538" s="88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 customHeight="1" x14ac:dyDescent="0.2">
      <c r="A539" s="3"/>
      <c r="B539" s="3"/>
      <c r="C539" s="3"/>
      <c r="D539" s="3"/>
      <c r="E539" s="88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 customHeight="1" x14ac:dyDescent="0.2">
      <c r="A540" s="3"/>
      <c r="B540" s="3"/>
      <c r="C540" s="3"/>
      <c r="D540" s="3"/>
      <c r="E540" s="88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 customHeight="1" x14ac:dyDescent="0.2">
      <c r="A541" s="3"/>
      <c r="B541" s="3"/>
      <c r="C541" s="3"/>
      <c r="D541" s="3"/>
      <c r="E541" s="88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 customHeight="1" x14ac:dyDescent="0.2">
      <c r="A542" s="3"/>
      <c r="B542" s="3"/>
      <c r="C542" s="3"/>
      <c r="D542" s="3"/>
      <c r="E542" s="88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 customHeight="1" x14ac:dyDescent="0.2">
      <c r="A543" s="3"/>
      <c r="B543" s="3"/>
      <c r="C543" s="3"/>
      <c r="D543" s="3"/>
      <c r="E543" s="88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 customHeight="1" x14ac:dyDescent="0.2">
      <c r="A544" s="3"/>
      <c r="B544" s="3"/>
      <c r="C544" s="3"/>
      <c r="D544" s="3"/>
      <c r="E544" s="88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 customHeight="1" x14ac:dyDescent="0.2">
      <c r="A545" s="3"/>
      <c r="B545" s="3"/>
      <c r="C545" s="3"/>
      <c r="D545" s="3"/>
      <c r="E545" s="88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 customHeight="1" x14ac:dyDescent="0.2">
      <c r="A546" s="3"/>
      <c r="B546" s="3"/>
      <c r="C546" s="3"/>
      <c r="D546" s="3"/>
      <c r="E546" s="88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 customHeight="1" x14ac:dyDescent="0.2">
      <c r="A547" s="3"/>
      <c r="B547" s="3"/>
      <c r="C547" s="3"/>
      <c r="D547" s="3"/>
      <c r="E547" s="88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 customHeight="1" x14ac:dyDescent="0.2">
      <c r="A548" s="3"/>
      <c r="B548" s="3"/>
      <c r="C548" s="3"/>
      <c r="D548" s="3"/>
      <c r="E548" s="88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 customHeight="1" x14ac:dyDescent="0.2">
      <c r="A549" s="3"/>
      <c r="B549" s="3"/>
      <c r="C549" s="3"/>
      <c r="D549" s="3"/>
      <c r="E549" s="88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 customHeight="1" x14ac:dyDescent="0.2">
      <c r="A550" s="3"/>
      <c r="B550" s="3"/>
      <c r="C550" s="3"/>
      <c r="D550" s="3"/>
      <c r="E550" s="88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 customHeight="1" x14ac:dyDescent="0.2">
      <c r="A551" s="3"/>
      <c r="B551" s="3"/>
      <c r="C551" s="3"/>
      <c r="D551" s="3"/>
      <c r="E551" s="88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 customHeight="1" x14ac:dyDescent="0.2">
      <c r="A552" s="3"/>
      <c r="B552" s="3"/>
      <c r="C552" s="3"/>
      <c r="D552" s="3"/>
      <c r="E552" s="88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 customHeight="1" x14ac:dyDescent="0.2">
      <c r="A553" s="3"/>
      <c r="B553" s="3"/>
      <c r="C553" s="3"/>
      <c r="D553" s="3"/>
      <c r="E553" s="88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 customHeight="1" x14ac:dyDescent="0.2">
      <c r="A554" s="3"/>
      <c r="B554" s="3"/>
      <c r="C554" s="3"/>
      <c r="D554" s="3"/>
      <c r="E554" s="88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 customHeight="1" x14ac:dyDescent="0.2">
      <c r="A555" s="3"/>
      <c r="B555" s="3"/>
      <c r="C555" s="3"/>
      <c r="D555" s="3"/>
      <c r="E555" s="88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 customHeight="1" x14ac:dyDescent="0.2">
      <c r="A556" s="3"/>
      <c r="B556" s="3"/>
      <c r="C556" s="3"/>
      <c r="D556" s="3"/>
      <c r="E556" s="88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 customHeight="1" x14ac:dyDescent="0.2">
      <c r="A557" s="3"/>
      <c r="B557" s="3"/>
      <c r="C557" s="3"/>
      <c r="D557" s="3"/>
      <c r="E557" s="88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 customHeight="1" x14ac:dyDescent="0.2">
      <c r="A558" s="3"/>
      <c r="B558" s="3"/>
      <c r="C558" s="3"/>
      <c r="D558" s="3"/>
      <c r="E558" s="88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 customHeight="1" x14ac:dyDescent="0.2">
      <c r="A559" s="3"/>
      <c r="B559" s="3"/>
      <c r="C559" s="3"/>
      <c r="D559" s="3"/>
      <c r="E559" s="88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 customHeight="1" x14ac:dyDescent="0.2">
      <c r="A560" s="3"/>
      <c r="B560" s="3"/>
      <c r="C560" s="3"/>
      <c r="D560" s="3"/>
      <c r="E560" s="88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 customHeight="1" x14ac:dyDescent="0.2">
      <c r="A561" s="3"/>
      <c r="B561" s="3"/>
      <c r="C561" s="3"/>
      <c r="D561" s="3"/>
      <c r="E561" s="88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 customHeight="1" x14ac:dyDescent="0.2">
      <c r="A562" s="3"/>
      <c r="B562" s="3"/>
      <c r="C562" s="3"/>
      <c r="D562" s="3"/>
      <c r="E562" s="88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 customHeight="1" x14ac:dyDescent="0.2">
      <c r="A563" s="3"/>
      <c r="B563" s="3"/>
      <c r="C563" s="3"/>
      <c r="D563" s="3"/>
      <c r="E563" s="88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 customHeight="1" x14ac:dyDescent="0.2">
      <c r="A564" s="3"/>
      <c r="B564" s="3"/>
      <c r="C564" s="3"/>
      <c r="D564" s="3"/>
      <c r="E564" s="88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 customHeight="1" x14ac:dyDescent="0.2">
      <c r="A565" s="3"/>
      <c r="B565" s="3"/>
      <c r="C565" s="3"/>
      <c r="D565" s="3"/>
      <c r="E565" s="88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 customHeight="1" x14ac:dyDescent="0.2">
      <c r="A566" s="3"/>
      <c r="B566" s="3"/>
      <c r="C566" s="3"/>
      <c r="D566" s="3"/>
      <c r="E566" s="88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 customHeight="1" x14ac:dyDescent="0.2">
      <c r="A567" s="3"/>
      <c r="B567" s="3"/>
      <c r="C567" s="3"/>
      <c r="D567" s="3"/>
      <c r="E567" s="88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 customHeight="1" x14ac:dyDescent="0.2">
      <c r="A568" s="3"/>
      <c r="B568" s="3"/>
      <c r="C568" s="3"/>
      <c r="D568" s="3"/>
      <c r="E568" s="88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 customHeight="1" x14ac:dyDescent="0.2">
      <c r="A569" s="3"/>
      <c r="B569" s="3"/>
      <c r="C569" s="3"/>
      <c r="D569" s="3"/>
      <c r="E569" s="88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 customHeight="1" x14ac:dyDescent="0.2">
      <c r="A570" s="3"/>
      <c r="B570" s="3"/>
      <c r="C570" s="3"/>
      <c r="D570" s="3"/>
      <c r="E570" s="88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 customHeight="1" x14ac:dyDescent="0.2">
      <c r="A571" s="3"/>
      <c r="B571" s="3"/>
      <c r="C571" s="3"/>
      <c r="D571" s="3"/>
      <c r="E571" s="88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 customHeight="1" x14ac:dyDescent="0.2">
      <c r="A572" s="3"/>
      <c r="B572" s="3"/>
      <c r="C572" s="3"/>
      <c r="D572" s="3"/>
      <c r="E572" s="88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 customHeight="1" x14ac:dyDescent="0.2">
      <c r="A573" s="3"/>
      <c r="B573" s="3"/>
      <c r="C573" s="3"/>
      <c r="D573" s="3"/>
      <c r="E573" s="88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 customHeight="1" x14ac:dyDescent="0.2">
      <c r="A574" s="3"/>
      <c r="B574" s="3"/>
      <c r="C574" s="3"/>
      <c r="D574" s="3"/>
      <c r="E574" s="88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 customHeight="1" x14ac:dyDescent="0.2">
      <c r="A575" s="3"/>
      <c r="B575" s="3"/>
      <c r="C575" s="3"/>
      <c r="D575" s="3"/>
      <c r="E575" s="88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 customHeight="1" x14ac:dyDescent="0.2">
      <c r="A576" s="3"/>
      <c r="B576" s="3"/>
      <c r="C576" s="3"/>
      <c r="D576" s="3"/>
      <c r="E576" s="88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 customHeight="1" x14ac:dyDescent="0.2">
      <c r="A577" s="3"/>
      <c r="B577" s="3"/>
      <c r="C577" s="3"/>
      <c r="D577" s="3"/>
      <c r="E577" s="88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 customHeight="1" x14ac:dyDescent="0.2">
      <c r="A578" s="3"/>
      <c r="B578" s="3"/>
      <c r="C578" s="3"/>
      <c r="D578" s="3"/>
      <c r="E578" s="88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 customHeight="1" x14ac:dyDescent="0.2">
      <c r="A579" s="3"/>
      <c r="B579" s="3"/>
      <c r="C579" s="3"/>
      <c r="D579" s="3"/>
      <c r="E579" s="88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 customHeight="1" x14ac:dyDescent="0.2">
      <c r="A580" s="3"/>
      <c r="B580" s="3"/>
      <c r="C580" s="3"/>
      <c r="D580" s="3"/>
      <c r="E580" s="88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 customHeight="1" x14ac:dyDescent="0.2">
      <c r="A581" s="3"/>
      <c r="B581" s="3"/>
      <c r="C581" s="3"/>
      <c r="D581" s="3"/>
      <c r="E581" s="88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 customHeight="1" x14ac:dyDescent="0.2">
      <c r="A582" s="3"/>
      <c r="B582" s="3"/>
      <c r="C582" s="3"/>
      <c r="D582" s="3"/>
      <c r="E582" s="88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 customHeight="1" x14ac:dyDescent="0.2">
      <c r="A583" s="3"/>
      <c r="B583" s="3"/>
      <c r="C583" s="3"/>
      <c r="D583" s="3"/>
      <c r="E583" s="88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 customHeight="1" x14ac:dyDescent="0.2">
      <c r="A584" s="3"/>
      <c r="B584" s="3"/>
      <c r="C584" s="3"/>
      <c r="D584" s="3"/>
      <c r="E584" s="88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 customHeight="1" x14ac:dyDescent="0.2">
      <c r="A585" s="3"/>
      <c r="B585" s="3"/>
      <c r="C585" s="3"/>
      <c r="D585" s="3"/>
      <c r="E585" s="88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 customHeight="1" x14ac:dyDescent="0.2">
      <c r="A586" s="3"/>
      <c r="B586" s="3"/>
      <c r="C586" s="3"/>
      <c r="D586" s="3"/>
      <c r="E586" s="88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 customHeight="1" x14ac:dyDescent="0.2">
      <c r="A587" s="3"/>
      <c r="B587" s="3"/>
      <c r="C587" s="3"/>
      <c r="D587" s="3"/>
      <c r="E587" s="88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 customHeight="1" x14ac:dyDescent="0.2">
      <c r="A588" s="3"/>
      <c r="B588" s="3"/>
      <c r="C588" s="3"/>
      <c r="D588" s="3"/>
      <c r="E588" s="88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 customHeight="1" x14ac:dyDescent="0.2">
      <c r="A589" s="3"/>
      <c r="B589" s="3"/>
      <c r="C589" s="3"/>
      <c r="D589" s="3"/>
      <c r="E589" s="88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 customHeight="1" x14ac:dyDescent="0.2">
      <c r="A590" s="3"/>
      <c r="B590" s="3"/>
      <c r="C590" s="3"/>
      <c r="D590" s="3"/>
      <c r="E590" s="88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 customHeight="1" x14ac:dyDescent="0.2">
      <c r="A591" s="3"/>
      <c r="B591" s="3"/>
      <c r="C591" s="3"/>
      <c r="D591" s="3"/>
      <c r="E591" s="88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 customHeight="1" x14ac:dyDescent="0.2">
      <c r="A592" s="3"/>
      <c r="B592" s="3"/>
      <c r="C592" s="3"/>
      <c r="D592" s="3"/>
      <c r="E592" s="88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 customHeight="1" x14ac:dyDescent="0.2">
      <c r="A593" s="3"/>
      <c r="B593" s="3"/>
      <c r="C593" s="3"/>
      <c r="D593" s="3"/>
      <c r="E593" s="88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 customHeight="1" x14ac:dyDescent="0.2">
      <c r="A594" s="3"/>
      <c r="B594" s="3"/>
      <c r="C594" s="3"/>
      <c r="D594" s="3"/>
      <c r="E594" s="88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 customHeight="1" x14ac:dyDescent="0.2">
      <c r="A595" s="3"/>
      <c r="B595" s="3"/>
      <c r="C595" s="3"/>
      <c r="D595" s="3"/>
      <c r="E595" s="88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 customHeight="1" x14ac:dyDescent="0.2">
      <c r="A596" s="3"/>
      <c r="B596" s="3"/>
      <c r="C596" s="3"/>
      <c r="D596" s="3"/>
      <c r="E596" s="88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 customHeight="1" x14ac:dyDescent="0.2">
      <c r="A597" s="3"/>
      <c r="B597" s="3"/>
      <c r="C597" s="3"/>
      <c r="D597" s="3"/>
      <c r="E597" s="88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 customHeight="1" x14ac:dyDescent="0.2">
      <c r="A598" s="3"/>
      <c r="B598" s="3"/>
      <c r="C598" s="3"/>
      <c r="D598" s="3"/>
      <c r="E598" s="88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 customHeight="1" x14ac:dyDescent="0.2">
      <c r="A599" s="3"/>
      <c r="B599" s="3"/>
      <c r="C599" s="3"/>
      <c r="D599" s="3"/>
      <c r="E599" s="88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 customHeight="1" x14ac:dyDescent="0.2">
      <c r="A600" s="3"/>
      <c r="B600" s="3"/>
      <c r="C600" s="3"/>
      <c r="D600" s="3"/>
      <c r="E600" s="88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 customHeight="1" x14ac:dyDescent="0.2">
      <c r="A601" s="3"/>
      <c r="B601" s="3"/>
      <c r="C601" s="3"/>
      <c r="D601" s="3"/>
      <c r="E601" s="88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 customHeight="1" x14ac:dyDescent="0.2">
      <c r="A602" s="3"/>
      <c r="B602" s="3"/>
      <c r="C602" s="3"/>
      <c r="D602" s="3"/>
      <c r="E602" s="88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 customHeight="1" x14ac:dyDescent="0.2">
      <c r="A603" s="3"/>
      <c r="B603" s="3"/>
      <c r="C603" s="3"/>
      <c r="D603" s="3"/>
      <c r="E603" s="88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 customHeight="1" x14ac:dyDescent="0.2">
      <c r="A604" s="3"/>
      <c r="B604" s="3"/>
      <c r="C604" s="3"/>
      <c r="D604" s="3"/>
      <c r="E604" s="88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 customHeight="1" x14ac:dyDescent="0.2">
      <c r="A605" s="3"/>
      <c r="B605" s="3"/>
      <c r="C605" s="3"/>
      <c r="D605" s="3"/>
      <c r="E605" s="88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 customHeight="1" x14ac:dyDescent="0.2">
      <c r="A606" s="3"/>
      <c r="B606" s="3"/>
      <c r="C606" s="3"/>
      <c r="D606" s="3"/>
      <c r="E606" s="88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 customHeight="1" x14ac:dyDescent="0.2">
      <c r="A607" s="3"/>
      <c r="B607" s="3"/>
      <c r="C607" s="3"/>
      <c r="D607" s="3"/>
      <c r="E607" s="88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 customHeight="1" x14ac:dyDescent="0.2">
      <c r="A608" s="3"/>
      <c r="B608" s="3"/>
      <c r="C608" s="3"/>
      <c r="D608" s="3"/>
      <c r="E608" s="88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 customHeight="1" x14ac:dyDescent="0.2">
      <c r="A609" s="3"/>
      <c r="B609" s="3"/>
      <c r="C609" s="3"/>
      <c r="D609" s="3"/>
      <c r="E609" s="88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 customHeight="1" x14ac:dyDescent="0.2">
      <c r="A610" s="3"/>
      <c r="B610" s="3"/>
      <c r="C610" s="3"/>
      <c r="D610" s="3"/>
      <c r="E610" s="88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 customHeight="1" x14ac:dyDescent="0.2">
      <c r="A611" s="3"/>
      <c r="B611" s="3"/>
      <c r="C611" s="3"/>
      <c r="D611" s="3"/>
      <c r="E611" s="88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 customHeight="1" x14ac:dyDescent="0.2">
      <c r="A612" s="3"/>
      <c r="B612" s="3"/>
      <c r="C612" s="3"/>
      <c r="D612" s="3"/>
      <c r="E612" s="88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 customHeight="1" x14ac:dyDescent="0.2">
      <c r="A613" s="3"/>
      <c r="B613" s="3"/>
      <c r="C613" s="3"/>
      <c r="D613" s="3"/>
      <c r="E613" s="88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 customHeight="1" x14ac:dyDescent="0.2">
      <c r="A614" s="3"/>
      <c r="B614" s="3"/>
      <c r="C614" s="3"/>
      <c r="D614" s="3"/>
      <c r="E614" s="88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 customHeight="1" x14ac:dyDescent="0.2">
      <c r="A615" s="3"/>
      <c r="B615" s="3"/>
      <c r="C615" s="3"/>
      <c r="D615" s="3"/>
      <c r="E615" s="88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 customHeight="1" x14ac:dyDescent="0.2">
      <c r="A616" s="3"/>
      <c r="B616" s="3"/>
      <c r="C616" s="3"/>
      <c r="D616" s="3"/>
      <c r="E616" s="88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 customHeight="1" x14ac:dyDescent="0.2">
      <c r="A617" s="3"/>
      <c r="B617" s="3"/>
      <c r="C617" s="3"/>
      <c r="D617" s="3"/>
      <c r="E617" s="88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 customHeight="1" x14ac:dyDescent="0.2">
      <c r="A618" s="3"/>
      <c r="B618" s="3"/>
      <c r="C618" s="3"/>
      <c r="D618" s="3"/>
      <c r="E618" s="88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 customHeight="1" x14ac:dyDescent="0.2">
      <c r="A619" s="3"/>
      <c r="B619" s="3"/>
      <c r="C619" s="3"/>
      <c r="D619" s="3"/>
      <c r="E619" s="88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 customHeight="1" x14ac:dyDescent="0.2">
      <c r="A620" s="3"/>
      <c r="B620" s="3"/>
      <c r="C620" s="3"/>
      <c r="D620" s="3"/>
      <c r="E620" s="88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 customHeight="1" x14ac:dyDescent="0.2">
      <c r="A621" s="3"/>
      <c r="B621" s="3"/>
      <c r="C621" s="3"/>
      <c r="D621" s="3"/>
      <c r="E621" s="88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 customHeight="1" x14ac:dyDescent="0.2">
      <c r="A622" s="3"/>
      <c r="B622" s="3"/>
      <c r="C622" s="3"/>
      <c r="D622" s="3"/>
      <c r="E622" s="88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 customHeight="1" x14ac:dyDescent="0.2">
      <c r="A623" s="3"/>
      <c r="B623" s="3"/>
      <c r="C623" s="3"/>
      <c r="D623" s="3"/>
      <c r="E623" s="88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 customHeight="1" x14ac:dyDescent="0.2">
      <c r="A624" s="3"/>
      <c r="B624" s="3"/>
      <c r="C624" s="3"/>
      <c r="D624" s="3"/>
      <c r="E624" s="88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 customHeight="1" x14ac:dyDescent="0.2">
      <c r="A625" s="3"/>
      <c r="B625" s="3"/>
      <c r="C625" s="3"/>
      <c r="D625" s="3"/>
      <c r="E625" s="88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 customHeight="1" x14ac:dyDescent="0.2">
      <c r="A626" s="3"/>
      <c r="B626" s="3"/>
      <c r="C626" s="3"/>
      <c r="D626" s="3"/>
      <c r="E626" s="88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 customHeight="1" x14ac:dyDescent="0.2">
      <c r="A627" s="3"/>
      <c r="B627" s="3"/>
      <c r="C627" s="3"/>
      <c r="D627" s="3"/>
      <c r="E627" s="88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 customHeight="1" x14ac:dyDescent="0.2">
      <c r="A628" s="3"/>
      <c r="B628" s="3"/>
      <c r="C628" s="3"/>
      <c r="D628" s="3"/>
      <c r="E628" s="88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 customHeight="1" x14ac:dyDescent="0.2">
      <c r="A629" s="3"/>
      <c r="B629" s="3"/>
      <c r="C629" s="3"/>
      <c r="D629" s="3"/>
      <c r="E629" s="88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 customHeight="1" x14ac:dyDescent="0.2">
      <c r="A630" s="3"/>
      <c r="B630" s="3"/>
      <c r="C630" s="3"/>
      <c r="D630" s="3"/>
      <c r="E630" s="88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 customHeight="1" x14ac:dyDescent="0.2">
      <c r="A631" s="3"/>
      <c r="B631" s="3"/>
      <c r="C631" s="3"/>
      <c r="D631" s="3"/>
      <c r="E631" s="88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 customHeight="1" x14ac:dyDescent="0.2">
      <c r="A632" s="3"/>
      <c r="B632" s="3"/>
      <c r="C632" s="3"/>
      <c r="D632" s="3"/>
      <c r="E632" s="88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 customHeight="1" x14ac:dyDescent="0.2">
      <c r="A633" s="3"/>
      <c r="B633" s="3"/>
      <c r="C633" s="3"/>
      <c r="D633" s="3"/>
      <c r="E633" s="88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 customHeight="1" x14ac:dyDescent="0.2">
      <c r="A634" s="3"/>
      <c r="B634" s="3"/>
      <c r="C634" s="3"/>
      <c r="D634" s="3"/>
      <c r="E634" s="88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 customHeight="1" x14ac:dyDescent="0.2">
      <c r="A635" s="3"/>
      <c r="B635" s="3"/>
      <c r="C635" s="3"/>
      <c r="D635" s="3"/>
      <c r="E635" s="88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 customHeight="1" x14ac:dyDescent="0.2">
      <c r="A636" s="3"/>
      <c r="B636" s="3"/>
      <c r="C636" s="3"/>
      <c r="D636" s="3"/>
      <c r="E636" s="88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 customHeight="1" x14ac:dyDescent="0.2">
      <c r="A637" s="3"/>
      <c r="B637" s="3"/>
      <c r="C637" s="3"/>
      <c r="D637" s="3"/>
      <c r="E637" s="88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 customHeight="1" x14ac:dyDescent="0.2">
      <c r="A638" s="3"/>
      <c r="B638" s="3"/>
      <c r="C638" s="3"/>
      <c r="D638" s="3"/>
      <c r="E638" s="88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 customHeight="1" x14ac:dyDescent="0.2">
      <c r="A639" s="3"/>
      <c r="B639" s="3"/>
      <c r="C639" s="3"/>
      <c r="D639" s="3"/>
      <c r="E639" s="88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 customHeight="1" x14ac:dyDescent="0.2">
      <c r="A640" s="3"/>
      <c r="B640" s="3"/>
      <c r="C640" s="3"/>
      <c r="D640" s="3"/>
      <c r="E640" s="88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 customHeight="1" x14ac:dyDescent="0.2">
      <c r="A641" s="3"/>
      <c r="B641" s="3"/>
      <c r="C641" s="3"/>
      <c r="D641" s="3"/>
      <c r="E641" s="88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 customHeight="1" x14ac:dyDescent="0.2">
      <c r="A642" s="3"/>
      <c r="B642" s="3"/>
      <c r="C642" s="3"/>
      <c r="D642" s="3"/>
      <c r="E642" s="88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 customHeight="1" x14ac:dyDescent="0.2">
      <c r="A643" s="3"/>
      <c r="B643" s="3"/>
      <c r="C643" s="3"/>
      <c r="D643" s="3"/>
      <c r="E643" s="88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 customHeight="1" x14ac:dyDescent="0.2">
      <c r="A644" s="3"/>
      <c r="B644" s="3"/>
      <c r="C644" s="3"/>
      <c r="D644" s="3"/>
      <c r="E644" s="88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 customHeight="1" x14ac:dyDescent="0.2">
      <c r="A645" s="3"/>
      <c r="B645" s="3"/>
      <c r="C645" s="3"/>
      <c r="D645" s="3"/>
      <c r="E645" s="88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 customHeight="1" x14ac:dyDescent="0.2">
      <c r="A646" s="3"/>
      <c r="B646" s="3"/>
      <c r="C646" s="3"/>
      <c r="D646" s="3"/>
      <c r="E646" s="88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 customHeight="1" x14ac:dyDescent="0.2">
      <c r="A647" s="3"/>
      <c r="B647" s="3"/>
      <c r="C647" s="3"/>
      <c r="D647" s="3"/>
      <c r="E647" s="88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 customHeight="1" x14ac:dyDescent="0.2">
      <c r="A648" s="3"/>
      <c r="B648" s="3"/>
      <c r="C648" s="3"/>
      <c r="D648" s="3"/>
      <c r="E648" s="88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 customHeight="1" x14ac:dyDescent="0.2">
      <c r="A649" s="3"/>
      <c r="B649" s="3"/>
      <c r="C649" s="3"/>
      <c r="D649" s="3"/>
      <c r="E649" s="88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 customHeight="1" x14ac:dyDescent="0.2">
      <c r="A650" s="3"/>
      <c r="B650" s="3"/>
      <c r="C650" s="3"/>
      <c r="D650" s="3"/>
      <c r="E650" s="88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 customHeight="1" x14ac:dyDescent="0.2">
      <c r="A651" s="3"/>
      <c r="B651" s="3"/>
      <c r="C651" s="3"/>
      <c r="D651" s="3"/>
      <c r="E651" s="88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 customHeight="1" x14ac:dyDescent="0.2">
      <c r="A652" s="3"/>
      <c r="B652" s="3"/>
      <c r="C652" s="3"/>
      <c r="D652" s="3"/>
      <c r="E652" s="88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 customHeight="1" x14ac:dyDescent="0.2">
      <c r="A653" s="3"/>
      <c r="B653" s="3"/>
      <c r="C653" s="3"/>
      <c r="D653" s="3"/>
      <c r="E653" s="88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 customHeight="1" x14ac:dyDescent="0.2">
      <c r="A654" s="3"/>
      <c r="B654" s="3"/>
      <c r="C654" s="3"/>
      <c r="D654" s="3"/>
      <c r="E654" s="88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 customHeight="1" x14ac:dyDescent="0.2">
      <c r="A655" s="3"/>
      <c r="B655" s="3"/>
      <c r="C655" s="3"/>
      <c r="D655" s="3"/>
      <c r="E655" s="88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 customHeight="1" x14ac:dyDescent="0.2">
      <c r="A656" s="3"/>
      <c r="B656" s="3"/>
      <c r="C656" s="3"/>
      <c r="D656" s="3"/>
      <c r="E656" s="88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 customHeight="1" x14ac:dyDescent="0.2">
      <c r="A657" s="3"/>
      <c r="B657" s="3"/>
      <c r="C657" s="3"/>
      <c r="D657" s="3"/>
      <c r="E657" s="88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 customHeight="1" x14ac:dyDescent="0.2">
      <c r="A658" s="3"/>
      <c r="B658" s="3"/>
      <c r="C658" s="3"/>
      <c r="D658" s="3"/>
      <c r="E658" s="88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 customHeight="1" x14ac:dyDescent="0.2">
      <c r="A659" s="3"/>
      <c r="B659" s="3"/>
      <c r="C659" s="3"/>
      <c r="D659" s="3"/>
      <c r="E659" s="88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 customHeight="1" x14ac:dyDescent="0.2">
      <c r="A660" s="3"/>
      <c r="B660" s="3"/>
      <c r="C660" s="3"/>
      <c r="D660" s="3"/>
      <c r="E660" s="88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 customHeight="1" x14ac:dyDescent="0.2">
      <c r="A661" s="3"/>
      <c r="B661" s="3"/>
      <c r="C661" s="3"/>
      <c r="D661" s="3"/>
      <c r="E661" s="88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 customHeight="1" x14ac:dyDescent="0.2">
      <c r="A662" s="3"/>
      <c r="B662" s="3"/>
      <c r="C662" s="3"/>
      <c r="D662" s="3"/>
      <c r="E662" s="88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 customHeight="1" x14ac:dyDescent="0.2">
      <c r="A663" s="3"/>
      <c r="B663" s="3"/>
      <c r="C663" s="3"/>
      <c r="D663" s="3"/>
      <c r="E663" s="88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 customHeight="1" x14ac:dyDescent="0.2">
      <c r="A664" s="3"/>
      <c r="B664" s="3"/>
      <c r="C664" s="3"/>
      <c r="D664" s="3"/>
      <c r="E664" s="88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 customHeight="1" x14ac:dyDescent="0.2">
      <c r="A665" s="3"/>
      <c r="B665" s="3"/>
      <c r="C665" s="3"/>
      <c r="D665" s="3"/>
      <c r="E665" s="88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 customHeight="1" x14ac:dyDescent="0.2">
      <c r="A666" s="3"/>
      <c r="B666" s="3"/>
      <c r="C666" s="3"/>
      <c r="D666" s="3"/>
      <c r="E666" s="88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 customHeight="1" x14ac:dyDescent="0.2">
      <c r="A667" s="3"/>
      <c r="B667" s="3"/>
      <c r="C667" s="3"/>
      <c r="D667" s="3"/>
      <c r="E667" s="88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 customHeight="1" x14ac:dyDescent="0.2">
      <c r="A668" s="3"/>
      <c r="B668" s="3"/>
      <c r="C668" s="3"/>
      <c r="D668" s="3"/>
      <c r="E668" s="88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 customHeight="1" x14ac:dyDescent="0.2">
      <c r="A669" s="3"/>
      <c r="B669" s="3"/>
      <c r="C669" s="3"/>
      <c r="D669" s="3"/>
      <c r="E669" s="88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 customHeight="1" x14ac:dyDescent="0.2">
      <c r="A670" s="3"/>
      <c r="B670" s="3"/>
      <c r="C670" s="3"/>
      <c r="D670" s="3"/>
      <c r="E670" s="88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 customHeight="1" x14ac:dyDescent="0.2">
      <c r="A671" s="3"/>
      <c r="B671" s="3"/>
      <c r="C671" s="3"/>
      <c r="D671" s="3"/>
      <c r="E671" s="88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 customHeight="1" x14ac:dyDescent="0.2">
      <c r="A672" s="3"/>
      <c r="B672" s="3"/>
      <c r="C672" s="3"/>
      <c r="D672" s="3"/>
      <c r="E672" s="88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 customHeight="1" x14ac:dyDescent="0.2">
      <c r="A673" s="3"/>
      <c r="B673" s="3"/>
      <c r="C673" s="3"/>
      <c r="D673" s="3"/>
      <c r="E673" s="88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 customHeight="1" x14ac:dyDescent="0.2">
      <c r="A674" s="3"/>
      <c r="B674" s="3"/>
      <c r="C674" s="3"/>
      <c r="D674" s="3"/>
      <c r="E674" s="88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 customHeight="1" x14ac:dyDescent="0.2">
      <c r="A675" s="3"/>
      <c r="B675" s="3"/>
      <c r="C675" s="3"/>
      <c r="D675" s="3"/>
      <c r="E675" s="88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 customHeight="1" x14ac:dyDescent="0.2">
      <c r="A676" s="3"/>
      <c r="B676" s="3"/>
      <c r="C676" s="3"/>
      <c r="D676" s="3"/>
      <c r="E676" s="88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 customHeight="1" x14ac:dyDescent="0.2">
      <c r="A677" s="3"/>
      <c r="B677" s="3"/>
      <c r="C677" s="3"/>
      <c r="D677" s="3"/>
      <c r="E677" s="88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 customHeight="1" x14ac:dyDescent="0.2">
      <c r="A678" s="3"/>
      <c r="B678" s="3"/>
      <c r="C678" s="3"/>
      <c r="D678" s="3"/>
      <c r="E678" s="88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 customHeight="1" x14ac:dyDescent="0.2">
      <c r="A679" s="3"/>
      <c r="B679" s="3"/>
      <c r="C679" s="3"/>
      <c r="D679" s="3"/>
      <c r="E679" s="88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 customHeight="1" x14ac:dyDescent="0.2">
      <c r="A680" s="3"/>
      <c r="B680" s="3"/>
      <c r="C680" s="3"/>
      <c r="D680" s="3"/>
      <c r="E680" s="88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 customHeight="1" x14ac:dyDescent="0.2">
      <c r="A681" s="3"/>
      <c r="B681" s="3"/>
      <c r="C681" s="3"/>
      <c r="D681" s="3"/>
      <c r="E681" s="88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 customHeight="1" x14ac:dyDescent="0.2">
      <c r="A682" s="3"/>
      <c r="B682" s="3"/>
      <c r="C682" s="3"/>
      <c r="D682" s="3"/>
      <c r="E682" s="88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 customHeight="1" x14ac:dyDescent="0.2">
      <c r="A683" s="3"/>
      <c r="B683" s="3"/>
      <c r="C683" s="3"/>
      <c r="D683" s="3"/>
      <c r="E683" s="88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 customHeight="1" x14ac:dyDescent="0.2">
      <c r="A684" s="3"/>
      <c r="B684" s="3"/>
      <c r="C684" s="3"/>
      <c r="D684" s="3"/>
      <c r="E684" s="88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 customHeight="1" x14ac:dyDescent="0.2">
      <c r="A685" s="3"/>
      <c r="B685" s="3"/>
      <c r="C685" s="3"/>
      <c r="D685" s="3"/>
      <c r="E685" s="88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 customHeight="1" x14ac:dyDescent="0.2">
      <c r="A686" s="3"/>
      <c r="B686" s="3"/>
      <c r="C686" s="3"/>
      <c r="D686" s="3"/>
      <c r="E686" s="88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 customHeight="1" x14ac:dyDescent="0.2">
      <c r="A687" s="3"/>
      <c r="B687" s="3"/>
      <c r="C687" s="3"/>
      <c r="D687" s="3"/>
      <c r="E687" s="88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 customHeight="1" x14ac:dyDescent="0.2">
      <c r="A688" s="3"/>
      <c r="B688" s="3"/>
      <c r="C688" s="3"/>
      <c r="D688" s="3"/>
      <c r="E688" s="88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 customHeight="1" x14ac:dyDescent="0.2">
      <c r="A689" s="3"/>
      <c r="B689" s="3"/>
      <c r="C689" s="3"/>
      <c r="D689" s="3"/>
      <c r="E689" s="88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 customHeight="1" x14ac:dyDescent="0.2">
      <c r="A690" s="3"/>
      <c r="B690" s="3"/>
      <c r="C690" s="3"/>
      <c r="D690" s="3"/>
      <c r="E690" s="88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 customHeight="1" x14ac:dyDescent="0.2">
      <c r="A691" s="3"/>
      <c r="B691" s="3"/>
      <c r="C691" s="3"/>
      <c r="D691" s="3"/>
      <c r="E691" s="88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 customHeight="1" x14ac:dyDescent="0.2">
      <c r="A692" s="3"/>
      <c r="B692" s="3"/>
      <c r="C692" s="3"/>
      <c r="D692" s="3"/>
      <c r="E692" s="88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 customHeight="1" x14ac:dyDescent="0.2">
      <c r="A693" s="3"/>
      <c r="B693" s="3"/>
      <c r="C693" s="3"/>
      <c r="D693" s="3"/>
      <c r="E693" s="88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 customHeight="1" x14ac:dyDescent="0.2">
      <c r="A694" s="3"/>
      <c r="B694" s="3"/>
      <c r="C694" s="3"/>
      <c r="D694" s="3"/>
      <c r="E694" s="88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 customHeight="1" x14ac:dyDescent="0.2">
      <c r="A695" s="3"/>
      <c r="B695" s="3"/>
      <c r="C695" s="3"/>
      <c r="D695" s="3"/>
      <c r="E695" s="88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 customHeight="1" x14ac:dyDescent="0.2">
      <c r="A696" s="3"/>
      <c r="B696" s="3"/>
      <c r="C696" s="3"/>
      <c r="D696" s="3"/>
      <c r="E696" s="88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 customHeight="1" x14ac:dyDescent="0.2">
      <c r="A697" s="3"/>
      <c r="B697" s="3"/>
      <c r="C697" s="3"/>
      <c r="D697" s="3"/>
      <c r="E697" s="88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 customHeight="1" x14ac:dyDescent="0.2">
      <c r="A698" s="3"/>
      <c r="B698" s="3"/>
      <c r="C698" s="3"/>
      <c r="D698" s="3"/>
      <c r="E698" s="88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 customHeight="1" x14ac:dyDescent="0.2">
      <c r="A699" s="3"/>
      <c r="B699" s="3"/>
      <c r="C699" s="3"/>
      <c r="D699" s="3"/>
      <c r="E699" s="88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 customHeight="1" x14ac:dyDescent="0.2">
      <c r="A700" s="3"/>
      <c r="B700" s="3"/>
      <c r="C700" s="3"/>
      <c r="D700" s="3"/>
      <c r="E700" s="88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 customHeight="1" x14ac:dyDescent="0.2">
      <c r="A701" s="3"/>
      <c r="B701" s="3"/>
      <c r="C701" s="3"/>
      <c r="D701" s="3"/>
      <c r="E701" s="88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 customHeight="1" x14ac:dyDescent="0.2">
      <c r="A702" s="3"/>
      <c r="B702" s="3"/>
      <c r="C702" s="3"/>
      <c r="D702" s="3"/>
      <c r="E702" s="88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 customHeight="1" x14ac:dyDescent="0.2">
      <c r="A703" s="3"/>
      <c r="B703" s="3"/>
      <c r="C703" s="3"/>
      <c r="D703" s="3"/>
      <c r="E703" s="88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 customHeight="1" x14ac:dyDescent="0.2">
      <c r="A704" s="3"/>
      <c r="B704" s="3"/>
      <c r="C704" s="3"/>
      <c r="D704" s="3"/>
      <c r="E704" s="88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 customHeight="1" x14ac:dyDescent="0.2">
      <c r="A705" s="3"/>
      <c r="B705" s="3"/>
      <c r="C705" s="3"/>
      <c r="D705" s="3"/>
      <c r="E705" s="88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 customHeight="1" x14ac:dyDescent="0.2">
      <c r="A706" s="3"/>
      <c r="B706" s="3"/>
      <c r="C706" s="3"/>
      <c r="D706" s="3"/>
      <c r="E706" s="88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 customHeight="1" x14ac:dyDescent="0.2">
      <c r="A707" s="3"/>
      <c r="B707" s="3"/>
      <c r="C707" s="3"/>
      <c r="D707" s="3"/>
      <c r="E707" s="88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 customHeight="1" x14ac:dyDescent="0.2">
      <c r="A708" s="3"/>
      <c r="B708" s="3"/>
      <c r="C708" s="3"/>
      <c r="D708" s="3"/>
      <c r="E708" s="88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 customHeight="1" x14ac:dyDescent="0.2">
      <c r="A709" s="3"/>
      <c r="B709" s="3"/>
      <c r="C709" s="3"/>
      <c r="D709" s="3"/>
      <c r="E709" s="88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 customHeight="1" x14ac:dyDescent="0.2">
      <c r="A710" s="3"/>
      <c r="B710" s="3"/>
      <c r="C710" s="3"/>
      <c r="D710" s="3"/>
      <c r="E710" s="88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 customHeight="1" x14ac:dyDescent="0.2">
      <c r="A711" s="3"/>
      <c r="B711" s="3"/>
      <c r="C711" s="3"/>
      <c r="D711" s="3"/>
      <c r="E711" s="88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 customHeight="1" x14ac:dyDescent="0.2">
      <c r="A712" s="3"/>
      <c r="B712" s="3"/>
      <c r="C712" s="3"/>
      <c r="D712" s="3"/>
      <c r="E712" s="88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 customHeight="1" x14ac:dyDescent="0.2">
      <c r="A713" s="3"/>
      <c r="B713" s="3"/>
      <c r="C713" s="3"/>
      <c r="D713" s="3"/>
      <c r="E713" s="88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 customHeight="1" x14ac:dyDescent="0.2">
      <c r="A714" s="3"/>
      <c r="B714" s="3"/>
      <c r="C714" s="3"/>
      <c r="D714" s="3"/>
      <c r="E714" s="88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 customHeight="1" x14ac:dyDescent="0.2">
      <c r="A715" s="3"/>
      <c r="B715" s="3"/>
      <c r="C715" s="3"/>
      <c r="D715" s="3"/>
      <c r="E715" s="88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 customHeight="1" x14ac:dyDescent="0.2">
      <c r="A716" s="3"/>
      <c r="B716" s="3"/>
      <c r="C716" s="3"/>
      <c r="D716" s="3"/>
      <c r="E716" s="88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 customHeight="1" x14ac:dyDescent="0.2">
      <c r="A717" s="3"/>
      <c r="B717" s="3"/>
      <c r="C717" s="3"/>
      <c r="D717" s="3"/>
      <c r="E717" s="88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 customHeight="1" x14ac:dyDescent="0.2">
      <c r="A718" s="3"/>
      <c r="B718" s="3"/>
      <c r="C718" s="3"/>
      <c r="D718" s="3"/>
      <c r="E718" s="88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 customHeight="1" x14ac:dyDescent="0.2">
      <c r="A719" s="3"/>
      <c r="B719" s="3"/>
      <c r="C719" s="3"/>
      <c r="D719" s="3"/>
      <c r="E719" s="88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 customHeight="1" x14ac:dyDescent="0.2">
      <c r="A720" s="3"/>
      <c r="B720" s="3"/>
      <c r="C720" s="3"/>
      <c r="D720" s="3"/>
      <c r="E720" s="88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 customHeight="1" x14ac:dyDescent="0.2">
      <c r="A721" s="3"/>
      <c r="B721" s="3"/>
      <c r="C721" s="3"/>
      <c r="D721" s="3"/>
      <c r="E721" s="88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 customHeight="1" x14ac:dyDescent="0.2">
      <c r="A722" s="3"/>
      <c r="B722" s="3"/>
      <c r="C722" s="3"/>
      <c r="D722" s="3"/>
      <c r="E722" s="88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 customHeight="1" x14ac:dyDescent="0.2">
      <c r="A723" s="3"/>
      <c r="B723" s="3"/>
      <c r="C723" s="3"/>
      <c r="D723" s="3"/>
      <c r="E723" s="88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 customHeight="1" x14ac:dyDescent="0.2">
      <c r="A724" s="3"/>
      <c r="B724" s="3"/>
      <c r="C724" s="3"/>
      <c r="D724" s="3"/>
      <c r="E724" s="88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 customHeight="1" x14ac:dyDescent="0.2">
      <c r="A725" s="3"/>
      <c r="B725" s="3"/>
      <c r="C725" s="3"/>
      <c r="D725" s="3"/>
      <c r="E725" s="88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 customHeight="1" x14ac:dyDescent="0.2">
      <c r="A726" s="3"/>
      <c r="B726" s="3"/>
      <c r="C726" s="3"/>
      <c r="D726" s="3"/>
      <c r="E726" s="88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 customHeight="1" x14ac:dyDescent="0.2">
      <c r="A727" s="3"/>
      <c r="B727" s="3"/>
      <c r="C727" s="3"/>
      <c r="D727" s="3"/>
      <c r="E727" s="88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 customHeight="1" x14ac:dyDescent="0.2">
      <c r="A728" s="3"/>
      <c r="B728" s="3"/>
      <c r="C728" s="3"/>
      <c r="D728" s="3"/>
      <c r="E728" s="88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 customHeight="1" x14ac:dyDescent="0.2">
      <c r="A729" s="3"/>
      <c r="B729" s="3"/>
      <c r="C729" s="3"/>
      <c r="D729" s="3"/>
      <c r="E729" s="88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 customHeight="1" x14ac:dyDescent="0.2">
      <c r="A730" s="3"/>
      <c r="B730" s="3"/>
      <c r="C730" s="3"/>
      <c r="D730" s="3"/>
      <c r="E730" s="88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 customHeight="1" x14ac:dyDescent="0.2">
      <c r="A731" s="3"/>
      <c r="B731" s="3"/>
      <c r="C731" s="3"/>
      <c r="D731" s="3"/>
      <c r="E731" s="88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 customHeight="1" x14ac:dyDescent="0.2">
      <c r="A732" s="3"/>
      <c r="B732" s="3"/>
      <c r="C732" s="3"/>
      <c r="D732" s="3"/>
      <c r="E732" s="88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 customHeight="1" x14ac:dyDescent="0.2">
      <c r="A733" s="3"/>
      <c r="B733" s="3"/>
      <c r="C733" s="3"/>
      <c r="D733" s="3"/>
      <c r="E733" s="88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 customHeight="1" x14ac:dyDescent="0.2">
      <c r="A734" s="3"/>
      <c r="B734" s="3"/>
      <c r="C734" s="3"/>
      <c r="D734" s="3"/>
      <c r="E734" s="88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 customHeight="1" x14ac:dyDescent="0.2">
      <c r="A735" s="3"/>
      <c r="B735" s="3"/>
      <c r="C735" s="3"/>
      <c r="D735" s="3"/>
      <c r="E735" s="88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 customHeight="1" x14ac:dyDescent="0.2">
      <c r="A736" s="3"/>
      <c r="B736" s="3"/>
      <c r="C736" s="3"/>
      <c r="D736" s="3"/>
      <c r="E736" s="88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 customHeight="1" x14ac:dyDescent="0.2">
      <c r="A737" s="3"/>
      <c r="B737" s="3"/>
      <c r="C737" s="3"/>
      <c r="D737" s="3"/>
      <c r="E737" s="88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 customHeight="1" x14ac:dyDescent="0.2">
      <c r="A738" s="3"/>
      <c r="B738" s="3"/>
      <c r="C738" s="3"/>
      <c r="D738" s="3"/>
      <c r="E738" s="88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 customHeight="1" x14ac:dyDescent="0.2">
      <c r="A739" s="3"/>
      <c r="B739" s="3"/>
      <c r="C739" s="3"/>
      <c r="D739" s="3"/>
      <c r="E739" s="88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 customHeight="1" x14ac:dyDescent="0.2">
      <c r="A740" s="3"/>
      <c r="B740" s="3"/>
      <c r="C740" s="3"/>
      <c r="D740" s="3"/>
      <c r="E740" s="88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 customHeight="1" x14ac:dyDescent="0.2">
      <c r="A741" s="3"/>
      <c r="B741" s="3"/>
      <c r="C741" s="3"/>
      <c r="D741" s="3"/>
      <c r="E741" s="88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 customHeight="1" x14ac:dyDescent="0.2">
      <c r="A742" s="3"/>
      <c r="B742" s="3"/>
      <c r="C742" s="3"/>
      <c r="D742" s="3"/>
      <c r="E742" s="88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 customHeight="1" x14ac:dyDescent="0.2">
      <c r="A743" s="3"/>
      <c r="B743" s="3"/>
      <c r="C743" s="3"/>
      <c r="D743" s="3"/>
      <c r="E743" s="88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 customHeight="1" x14ac:dyDescent="0.2">
      <c r="A744" s="3"/>
      <c r="B744" s="3"/>
      <c r="C744" s="3"/>
      <c r="D744" s="3"/>
      <c r="E744" s="88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 customHeight="1" x14ac:dyDescent="0.2">
      <c r="A745" s="3"/>
      <c r="B745" s="3"/>
      <c r="C745" s="3"/>
      <c r="D745" s="3"/>
      <c r="E745" s="88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 customHeight="1" x14ac:dyDescent="0.2">
      <c r="A746" s="3"/>
      <c r="B746" s="3"/>
      <c r="C746" s="3"/>
      <c r="D746" s="3"/>
      <c r="E746" s="88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 customHeight="1" x14ac:dyDescent="0.2">
      <c r="A747" s="3"/>
      <c r="B747" s="3"/>
      <c r="C747" s="3"/>
      <c r="D747" s="3"/>
      <c r="E747" s="88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 customHeight="1" x14ac:dyDescent="0.2">
      <c r="A748" s="3"/>
      <c r="B748" s="3"/>
      <c r="C748" s="3"/>
      <c r="D748" s="3"/>
      <c r="E748" s="88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 customHeight="1" x14ac:dyDescent="0.2">
      <c r="A749" s="3"/>
      <c r="B749" s="3"/>
      <c r="C749" s="3"/>
      <c r="D749" s="3"/>
      <c r="E749" s="88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 customHeight="1" x14ac:dyDescent="0.2">
      <c r="A750" s="3"/>
      <c r="B750" s="3"/>
      <c r="C750" s="3"/>
      <c r="D750" s="3"/>
      <c r="E750" s="88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 customHeight="1" x14ac:dyDescent="0.2">
      <c r="A751" s="3"/>
      <c r="B751" s="3"/>
      <c r="C751" s="3"/>
      <c r="D751" s="3"/>
      <c r="E751" s="88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 customHeight="1" x14ac:dyDescent="0.2">
      <c r="A752" s="3"/>
      <c r="B752" s="3"/>
      <c r="C752" s="3"/>
      <c r="D752" s="3"/>
      <c r="E752" s="88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 customHeight="1" x14ac:dyDescent="0.2">
      <c r="A753" s="3"/>
      <c r="B753" s="3"/>
      <c r="C753" s="3"/>
      <c r="D753" s="3"/>
      <c r="E753" s="88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 customHeight="1" x14ac:dyDescent="0.2">
      <c r="A754" s="3"/>
      <c r="B754" s="3"/>
      <c r="C754" s="3"/>
      <c r="D754" s="3"/>
      <c r="E754" s="88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 customHeight="1" x14ac:dyDescent="0.2">
      <c r="A755" s="3"/>
      <c r="B755" s="3"/>
      <c r="C755" s="3"/>
      <c r="D755" s="3"/>
      <c r="E755" s="88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 customHeight="1" x14ac:dyDescent="0.2">
      <c r="A756" s="3"/>
      <c r="B756" s="3"/>
      <c r="C756" s="3"/>
      <c r="D756" s="3"/>
      <c r="E756" s="88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 customHeight="1" x14ac:dyDescent="0.2">
      <c r="A757" s="3"/>
      <c r="B757" s="3"/>
      <c r="C757" s="3"/>
      <c r="D757" s="3"/>
      <c r="E757" s="88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 customHeight="1" x14ac:dyDescent="0.2">
      <c r="A758" s="3"/>
      <c r="B758" s="3"/>
      <c r="C758" s="3"/>
      <c r="D758" s="3"/>
      <c r="E758" s="88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 customHeight="1" x14ac:dyDescent="0.2">
      <c r="A759" s="3"/>
      <c r="B759" s="3"/>
      <c r="C759" s="3"/>
      <c r="D759" s="3"/>
      <c r="E759" s="88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 customHeight="1" x14ac:dyDescent="0.2">
      <c r="A760" s="3"/>
      <c r="B760" s="3"/>
      <c r="C760" s="3"/>
      <c r="D760" s="3"/>
      <c r="E760" s="88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 customHeight="1" x14ac:dyDescent="0.2">
      <c r="A761" s="3"/>
      <c r="B761" s="3"/>
      <c r="C761" s="3"/>
      <c r="D761" s="3"/>
      <c r="E761" s="88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 customHeight="1" x14ac:dyDescent="0.2">
      <c r="A762" s="3"/>
      <c r="B762" s="3"/>
      <c r="C762" s="3"/>
      <c r="D762" s="3"/>
      <c r="E762" s="88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 customHeight="1" x14ac:dyDescent="0.2">
      <c r="A763" s="3"/>
      <c r="B763" s="3"/>
      <c r="C763" s="3"/>
      <c r="D763" s="3"/>
      <c r="E763" s="88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 customHeight="1" x14ac:dyDescent="0.2">
      <c r="A764" s="3"/>
      <c r="B764" s="3"/>
      <c r="C764" s="3"/>
      <c r="D764" s="3"/>
      <c r="E764" s="88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 customHeight="1" x14ac:dyDescent="0.2">
      <c r="A765" s="3"/>
      <c r="B765" s="3"/>
      <c r="C765" s="3"/>
      <c r="D765" s="3"/>
      <c r="E765" s="88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 customHeight="1" x14ac:dyDescent="0.2">
      <c r="A766" s="3"/>
      <c r="B766" s="3"/>
      <c r="C766" s="3"/>
      <c r="D766" s="3"/>
      <c r="E766" s="88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 customHeight="1" x14ac:dyDescent="0.2">
      <c r="A767" s="3"/>
      <c r="B767" s="3"/>
      <c r="C767" s="3"/>
      <c r="D767" s="3"/>
      <c r="E767" s="88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 customHeight="1" x14ac:dyDescent="0.2">
      <c r="A768" s="3"/>
      <c r="B768" s="3"/>
      <c r="C768" s="3"/>
      <c r="D768" s="3"/>
      <c r="E768" s="88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 customHeight="1" x14ac:dyDescent="0.2">
      <c r="A769" s="3"/>
      <c r="B769" s="3"/>
      <c r="C769" s="3"/>
      <c r="D769" s="3"/>
      <c r="E769" s="88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 customHeight="1" x14ac:dyDescent="0.2">
      <c r="A770" s="3"/>
      <c r="B770" s="3"/>
      <c r="C770" s="3"/>
      <c r="D770" s="3"/>
      <c r="E770" s="88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 customHeight="1" x14ac:dyDescent="0.2">
      <c r="A771" s="3"/>
      <c r="B771" s="3"/>
      <c r="C771" s="3"/>
      <c r="D771" s="3"/>
      <c r="E771" s="88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 customHeight="1" x14ac:dyDescent="0.2">
      <c r="A772" s="3"/>
      <c r="B772" s="3"/>
      <c r="C772" s="3"/>
      <c r="D772" s="3"/>
      <c r="E772" s="88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 customHeight="1" x14ac:dyDescent="0.2">
      <c r="A773" s="3"/>
      <c r="B773" s="3"/>
      <c r="C773" s="3"/>
      <c r="D773" s="3"/>
      <c r="E773" s="88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 customHeight="1" x14ac:dyDescent="0.2">
      <c r="A774" s="3"/>
      <c r="B774" s="3"/>
      <c r="C774" s="3"/>
      <c r="D774" s="3"/>
      <c r="E774" s="88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 customHeight="1" x14ac:dyDescent="0.2">
      <c r="A775" s="3"/>
      <c r="B775" s="3"/>
      <c r="C775" s="3"/>
      <c r="D775" s="3"/>
      <c r="E775" s="88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 customHeight="1" x14ac:dyDescent="0.2">
      <c r="A776" s="3"/>
      <c r="B776" s="3"/>
      <c r="C776" s="3"/>
      <c r="D776" s="3"/>
      <c r="E776" s="88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 customHeight="1" x14ac:dyDescent="0.2">
      <c r="A777" s="3"/>
      <c r="B777" s="3"/>
      <c r="C777" s="3"/>
      <c r="D777" s="3"/>
      <c r="E777" s="88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 customHeight="1" x14ac:dyDescent="0.2">
      <c r="A778" s="3"/>
      <c r="B778" s="3"/>
      <c r="C778" s="3"/>
      <c r="D778" s="3"/>
      <c r="E778" s="88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 customHeight="1" x14ac:dyDescent="0.2">
      <c r="A779" s="3"/>
      <c r="B779" s="3"/>
      <c r="C779" s="3"/>
      <c r="D779" s="3"/>
      <c r="E779" s="88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 customHeight="1" x14ac:dyDescent="0.2">
      <c r="A780" s="3"/>
      <c r="B780" s="3"/>
      <c r="C780" s="3"/>
      <c r="D780" s="3"/>
      <c r="E780" s="88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 customHeight="1" x14ac:dyDescent="0.2">
      <c r="A781" s="3"/>
      <c r="B781" s="3"/>
      <c r="C781" s="3"/>
      <c r="D781" s="3"/>
      <c r="E781" s="88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 customHeight="1" x14ac:dyDescent="0.2">
      <c r="A782" s="3"/>
      <c r="B782" s="3"/>
      <c r="C782" s="3"/>
      <c r="D782" s="3"/>
      <c r="E782" s="88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 customHeight="1" x14ac:dyDescent="0.2">
      <c r="A783" s="3"/>
      <c r="B783" s="3"/>
      <c r="C783" s="3"/>
      <c r="D783" s="3"/>
      <c r="E783" s="88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 customHeight="1" x14ac:dyDescent="0.2">
      <c r="A784" s="3"/>
      <c r="B784" s="3"/>
      <c r="C784" s="3"/>
      <c r="D784" s="3"/>
      <c r="E784" s="88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 customHeight="1" x14ac:dyDescent="0.2">
      <c r="A785" s="3"/>
      <c r="B785" s="3"/>
      <c r="C785" s="3"/>
      <c r="D785" s="3"/>
      <c r="E785" s="88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 customHeight="1" x14ac:dyDescent="0.2">
      <c r="A786" s="3"/>
      <c r="B786" s="3"/>
      <c r="C786" s="3"/>
      <c r="D786" s="3"/>
      <c r="E786" s="88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 customHeight="1" x14ac:dyDescent="0.2">
      <c r="A787" s="3"/>
      <c r="B787" s="3"/>
      <c r="C787" s="3"/>
      <c r="D787" s="3"/>
      <c r="E787" s="88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 customHeight="1" x14ac:dyDescent="0.2">
      <c r="A788" s="3"/>
      <c r="B788" s="3"/>
      <c r="C788" s="3"/>
      <c r="D788" s="3"/>
      <c r="E788" s="88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 customHeight="1" x14ac:dyDescent="0.2">
      <c r="A789" s="3"/>
      <c r="B789" s="3"/>
      <c r="C789" s="3"/>
      <c r="D789" s="3"/>
      <c r="E789" s="88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 customHeight="1" x14ac:dyDescent="0.2">
      <c r="A790" s="3"/>
      <c r="B790" s="3"/>
      <c r="C790" s="3"/>
      <c r="D790" s="3"/>
      <c r="E790" s="88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 customHeight="1" x14ac:dyDescent="0.2">
      <c r="A791" s="3"/>
      <c r="B791" s="3"/>
      <c r="C791" s="3"/>
      <c r="D791" s="3"/>
      <c r="E791" s="88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 customHeight="1" x14ac:dyDescent="0.2">
      <c r="A792" s="3"/>
      <c r="B792" s="3"/>
      <c r="C792" s="3"/>
      <c r="D792" s="3"/>
      <c r="E792" s="88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 customHeight="1" x14ac:dyDescent="0.2">
      <c r="A793" s="3"/>
      <c r="B793" s="3"/>
      <c r="C793" s="3"/>
      <c r="D793" s="3"/>
      <c r="E793" s="88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 customHeight="1" x14ac:dyDescent="0.2">
      <c r="A794" s="3"/>
      <c r="B794" s="3"/>
      <c r="C794" s="3"/>
      <c r="D794" s="3"/>
      <c r="E794" s="88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 customHeight="1" x14ac:dyDescent="0.2">
      <c r="A795" s="3"/>
      <c r="B795" s="3"/>
      <c r="C795" s="3"/>
      <c r="D795" s="3"/>
      <c r="E795" s="88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 customHeight="1" x14ac:dyDescent="0.2">
      <c r="A796" s="3"/>
      <c r="B796" s="3"/>
      <c r="C796" s="3"/>
      <c r="D796" s="3"/>
      <c r="E796" s="88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 customHeight="1" x14ac:dyDescent="0.2">
      <c r="A797" s="3"/>
      <c r="B797" s="3"/>
      <c r="C797" s="3"/>
      <c r="D797" s="3"/>
      <c r="E797" s="88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 customHeight="1" x14ac:dyDescent="0.2">
      <c r="A798" s="3"/>
      <c r="B798" s="3"/>
      <c r="C798" s="3"/>
      <c r="D798" s="3"/>
      <c r="E798" s="88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 customHeight="1" x14ac:dyDescent="0.2">
      <c r="A799" s="3"/>
      <c r="B799" s="3"/>
      <c r="C799" s="3"/>
      <c r="D799" s="3"/>
      <c r="E799" s="88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 customHeight="1" x14ac:dyDescent="0.2">
      <c r="A800" s="3"/>
      <c r="B800" s="3"/>
      <c r="C800" s="3"/>
      <c r="D800" s="3"/>
      <c r="E800" s="88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 customHeight="1" x14ac:dyDescent="0.2">
      <c r="A801" s="3"/>
      <c r="B801" s="3"/>
      <c r="C801" s="3"/>
      <c r="D801" s="3"/>
      <c r="E801" s="88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 customHeight="1" x14ac:dyDescent="0.2">
      <c r="A802" s="3"/>
      <c r="B802" s="3"/>
      <c r="C802" s="3"/>
      <c r="D802" s="3"/>
      <c r="E802" s="88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 customHeight="1" x14ac:dyDescent="0.2">
      <c r="A803" s="3"/>
      <c r="B803" s="3"/>
      <c r="C803" s="3"/>
      <c r="D803" s="3"/>
      <c r="E803" s="88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 customHeight="1" x14ac:dyDescent="0.2">
      <c r="A804" s="3"/>
      <c r="B804" s="3"/>
      <c r="C804" s="3"/>
      <c r="D804" s="3"/>
      <c r="E804" s="88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 customHeight="1" x14ac:dyDescent="0.2">
      <c r="A805" s="3"/>
      <c r="B805" s="3"/>
      <c r="C805" s="3"/>
      <c r="D805" s="3"/>
      <c r="E805" s="88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 customHeight="1" x14ac:dyDescent="0.2">
      <c r="A806" s="3"/>
      <c r="B806" s="3"/>
      <c r="C806" s="3"/>
      <c r="D806" s="3"/>
      <c r="E806" s="88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 customHeight="1" x14ac:dyDescent="0.2">
      <c r="A807" s="3"/>
      <c r="B807" s="3"/>
      <c r="C807" s="3"/>
      <c r="D807" s="3"/>
      <c r="E807" s="88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 customHeight="1" x14ac:dyDescent="0.2">
      <c r="A808" s="3"/>
      <c r="B808" s="3"/>
      <c r="C808" s="3"/>
      <c r="D808" s="3"/>
      <c r="E808" s="88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 customHeight="1" x14ac:dyDescent="0.2">
      <c r="A809" s="3"/>
      <c r="B809" s="3"/>
      <c r="C809" s="3"/>
      <c r="D809" s="3"/>
      <c r="E809" s="88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 customHeight="1" x14ac:dyDescent="0.2">
      <c r="A810" s="3"/>
      <c r="B810" s="3"/>
      <c r="C810" s="3"/>
      <c r="D810" s="3"/>
      <c r="E810" s="88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 customHeight="1" x14ac:dyDescent="0.2">
      <c r="A811" s="3"/>
      <c r="B811" s="3"/>
      <c r="C811" s="3"/>
      <c r="D811" s="3"/>
      <c r="E811" s="88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 customHeight="1" x14ac:dyDescent="0.2">
      <c r="A812" s="3"/>
      <c r="B812" s="3"/>
      <c r="C812" s="3"/>
      <c r="D812" s="3"/>
      <c r="E812" s="88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 customHeight="1" x14ac:dyDescent="0.2">
      <c r="A813" s="3"/>
      <c r="B813" s="3"/>
      <c r="C813" s="3"/>
      <c r="D813" s="3"/>
      <c r="E813" s="88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 customHeight="1" x14ac:dyDescent="0.2">
      <c r="A814" s="3"/>
      <c r="B814" s="3"/>
      <c r="C814" s="3"/>
      <c r="D814" s="3"/>
      <c r="E814" s="88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 customHeight="1" x14ac:dyDescent="0.2">
      <c r="A815" s="3"/>
      <c r="B815" s="3"/>
      <c r="C815" s="3"/>
      <c r="D815" s="3"/>
      <c r="E815" s="88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 customHeight="1" x14ac:dyDescent="0.2">
      <c r="A816" s="3"/>
      <c r="B816" s="3"/>
      <c r="C816" s="3"/>
      <c r="D816" s="3"/>
      <c r="E816" s="88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 customHeight="1" x14ac:dyDescent="0.2">
      <c r="A817" s="3"/>
      <c r="B817" s="3"/>
      <c r="C817" s="3"/>
      <c r="D817" s="3"/>
      <c r="E817" s="88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 customHeight="1" x14ac:dyDescent="0.2">
      <c r="A818" s="3"/>
      <c r="B818" s="3"/>
      <c r="C818" s="3"/>
      <c r="D818" s="3"/>
      <c r="E818" s="88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 customHeight="1" x14ac:dyDescent="0.2">
      <c r="A819" s="3"/>
      <c r="B819" s="3"/>
      <c r="C819" s="3"/>
      <c r="D819" s="3"/>
      <c r="E819" s="88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 customHeight="1" x14ac:dyDescent="0.2">
      <c r="A820" s="3"/>
      <c r="B820" s="3"/>
      <c r="C820" s="3"/>
      <c r="D820" s="3"/>
      <c r="E820" s="88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 customHeight="1" x14ac:dyDescent="0.2">
      <c r="A821" s="3"/>
      <c r="B821" s="3"/>
      <c r="C821" s="3"/>
      <c r="D821" s="3"/>
      <c r="E821" s="88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 customHeight="1" x14ac:dyDescent="0.2">
      <c r="A822" s="3"/>
      <c r="B822" s="3"/>
      <c r="C822" s="3"/>
      <c r="D822" s="3"/>
      <c r="E822" s="88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 customHeight="1" x14ac:dyDescent="0.2">
      <c r="A823" s="3"/>
      <c r="B823" s="3"/>
      <c r="C823" s="3"/>
      <c r="D823" s="3"/>
      <c r="E823" s="88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 customHeight="1" x14ac:dyDescent="0.2">
      <c r="A824" s="3"/>
      <c r="B824" s="3"/>
      <c r="C824" s="3"/>
      <c r="D824" s="3"/>
      <c r="E824" s="88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 customHeight="1" x14ac:dyDescent="0.2">
      <c r="A825" s="3"/>
      <c r="B825" s="3"/>
      <c r="C825" s="3"/>
      <c r="D825" s="3"/>
      <c r="E825" s="88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 customHeight="1" x14ac:dyDescent="0.2">
      <c r="A826" s="3"/>
      <c r="B826" s="3"/>
      <c r="C826" s="3"/>
      <c r="D826" s="3"/>
      <c r="E826" s="88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 customHeight="1" x14ac:dyDescent="0.2">
      <c r="A827" s="3"/>
      <c r="B827" s="3"/>
      <c r="C827" s="3"/>
      <c r="D827" s="3"/>
      <c r="E827" s="88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 customHeight="1" x14ac:dyDescent="0.2">
      <c r="A828" s="3"/>
      <c r="B828" s="3"/>
      <c r="C828" s="3"/>
      <c r="D828" s="3"/>
      <c r="E828" s="88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 customHeight="1" x14ac:dyDescent="0.2">
      <c r="A829" s="3"/>
      <c r="B829" s="3"/>
      <c r="C829" s="3"/>
      <c r="D829" s="3"/>
      <c r="E829" s="88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 customHeight="1" x14ac:dyDescent="0.2">
      <c r="A830" s="3"/>
      <c r="B830" s="3"/>
      <c r="C830" s="3"/>
      <c r="D830" s="3"/>
      <c r="E830" s="88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 customHeight="1" x14ac:dyDescent="0.2">
      <c r="A831" s="3"/>
      <c r="B831" s="3"/>
      <c r="C831" s="3"/>
      <c r="D831" s="3"/>
      <c r="E831" s="88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 customHeight="1" x14ac:dyDescent="0.2">
      <c r="A832" s="3"/>
      <c r="B832" s="3"/>
      <c r="C832" s="3"/>
      <c r="D832" s="3"/>
      <c r="E832" s="88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 customHeight="1" x14ac:dyDescent="0.2">
      <c r="A833" s="3"/>
      <c r="B833" s="3"/>
      <c r="C833" s="3"/>
      <c r="D833" s="3"/>
      <c r="E833" s="88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 customHeight="1" x14ac:dyDescent="0.2">
      <c r="A834" s="3"/>
      <c r="B834" s="3"/>
      <c r="C834" s="3"/>
      <c r="D834" s="3"/>
      <c r="E834" s="88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 customHeight="1" x14ac:dyDescent="0.2">
      <c r="A835" s="3"/>
      <c r="B835" s="3"/>
      <c r="C835" s="3"/>
      <c r="D835" s="3"/>
      <c r="E835" s="88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 customHeight="1" x14ac:dyDescent="0.2">
      <c r="A836" s="3"/>
      <c r="B836" s="3"/>
      <c r="C836" s="3"/>
      <c r="D836" s="3"/>
      <c r="E836" s="88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 customHeight="1" x14ac:dyDescent="0.2">
      <c r="A837" s="3"/>
      <c r="B837" s="3"/>
      <c r="C837" s="3"/>
      <c r="D837" s="3"/>
      <c r="E837" s="88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 customHeight="1" x14ac:dyDescent="0.2">
      <c r="A838" s="3"/>
      <c r="B838" s="3"/>
      <c r="C838" s="3"/>
      <c r="D838" s="3"/>
      <c r="E838" s="88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 customHeight="1" x14ac:dyDescent="0.2">
      <c r="A839" s="3"/>
      <c r="B839" s="3"/>
      <c r="C839" s="3"/>
      <c r="D839" s="3"/>
      <c r="E839" s="88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 customHeight="1" x14ac:dyDescent="0.2">
      <c r="A840" s="3"/>
      <c r="B840" s="3"/>
      <c r="C840" s="3"/>
      <c r="D840" s="3"/>
      <c r="E840" s="88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 customHeight="1" x14ac:dyDescent="0.2">
      <c r="A841" s="3"/>
      <c r="B841" s="3"/>
      <c r="C841" s="3"/>
      <c r="D841" s="3"/>
      <c r="E841" s="88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 customHeight="1" x14ac:dyDescent="0.2">
      <c r="A842" s="3"/>
      <c r="B842" s="3"/>
      <c r="C842" s="3"/>
      <c r="D842" s="3"/>
      <c r="E842" s="88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 customHeight="1" x14ac:dyDescent="0.2">
      <c r="A843" s="3"/>
      <c r="B843" s="3"/>
      <c r="C843" s="3"/>
      <c r="D843" s="3"/>
      <c r="E843" s="88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 customHeight="1" x14ac:dyDescent="0.2">
      <c r="A844" s="3"/>
      <c r="B844" s="3"/>
      <c r="C844" s="3"/>
      <c r="D844" s="3"/>
      <c r="E844" s="88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 customHeight="1" x14ac:dyDescent="0.2">
      <c r="A845" s="3"/>
      <c r="B845" s="3"/>
      <c r="C845" s="3"/>
      <c r="D845" s="3"/>
      <c r="E845" s="88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 customHeight="1" x14ac:dyDescent="0.2">
      <c r="A846" s="3"/>
      <c r="B846" s="3"/>
      <c r="C846" s="3"/>
      <c r="D846" s="3"/>
      <c r="E846" s="88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 customHeight="1" x14ac:dyDescent="0.2">
      <c r="A847" s="3"/>
      <c r="B847" s="3"/>
      <c r="C847" s="3"/>
      <c r="D847" s="3"/>
      <c r="E847" s="88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 customHeight="1" x14ac:dyDescent="0.2">
      <c r="A848" s="3"/>
      <c r="B848" s="3"/>
      <c r="C848" s="3"/>
      <c r="D848" s="3"/>
      <c r="E848" s="88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 customHeight="1" x14ac:dyDescent="0.2">
      <c r="A849" s="3"/>
      <c r="B849" s="3"/>
      <c r="C849" s="3"/>
      <c r="D849" s="3"/>
      <c r="E849" s="88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 customHeight="1" x14ac:dyDescent="0.2">
      <c r="A850" s="3"/>
      <c r="B850" s="3"/>
      <c r="C850" s="3"/>
      <c r="D850" s="3"/>
      <c r="E850" s="88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 customHeight="1" x14ac:dyDescent="0.2">
      <c r="A851" s="3"/>
      <c r="B851" s="3"/>
      <c r="C851" s="3"/>
      <c r="D851" s="3"/>
      <c r="E851" s="88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 customHeight="1" x14ac:dyDescent="0.2">
      <c r="A852" s="3"/>
      <c r="B852" s="3"/>
      <c r="C852" s="3"/>
      <c r="D852" s="3"/>
      <c r="E852" s="88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 customHeight="1" x14ac:dyDescent="0.2">
      <c r="A853" s="3"/>
      <c r="B853" s="3"/>
      <c r="C853" s="3"/>
      <c r="D853" s="3"/>
      <c r="E853" s="88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 customHeight="1" x14ac:dyDescent="0.2">
      <c r="A854" s="3"/>
      <c r="B854" s="3"/>
      <c r="C854" s="3"/>
      <c r="D854" s="3"/>
      <c r="E854" s="88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 customHeight="1" x14ac:dyDescent="0.2">
      <c r="A855" s="3"/>
      <c r="B855" s="3"/>
      <c r="C855" s="3"/>
      <c r="D855" s="3"/>
      <c r="E855" s="88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 customHeight="1" x14ac:dyDescent="0.2">
      <c r="A856" s="3"/>
      <c r="B856" s="3"/>
      <c r="C856" s="3"/>
      <c r="D856" s="3"/>
      <c r="E856" s="88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 customHeight="1" x14ac:dyDescent="0.2">
      <c r="A857" s="3"/>
      <c r="B857" s="3"/>
      <c r="C857" s="3"/>
      <c r="D857" s="3"/>
      <c r="E857" s="88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 customHeight="1" x14ac:dyDescent="0.2">
      <c r="A858" s="3"/>
      <c r="B858" s="3"/>
      <c r="C858" s="3"/>
      <c r="D858" s="3"/>
      <c r="E858" s="88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 customHeight="1" x14ac:dyDescent="0.2">
      <c r="A859" s="3"/>
      <c r="B859" s="3"/>
      <c r="C859" s="3"/>
      <c r="D859" s="3"/>
      <c r="E859" s="88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 customHeight="1" x14ac:dyDescent="0.2">
      <c r="A860" s="3"/>
      <c r="B860" s="3"/>
      <c r="C860" s="3"/>
      <c r="D860" s="3"/>
      <c r="E860" s="88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 customHeight="1" x14ac:dyDescent="0.2">
      <c r="A861" s="3"/>
      <c r="B861" s="3"/>
      <c r="C861" s="3"/>
      <c r="D861" s="3"/>
      <c r="E861" s="88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 customHeight="1" x14ac:dyDescent="0.2">
      <c r="A862" s="3"/>
      <c r="B862" s="3"/>
      <c r="C862" s="3"/>
      <c r="D862" s="3"/>
      <c r="E862" s="88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 customHeight="1" x14ac:dyDescent="0.2">
      <c r="A863" s="3"/>
      <c r="B863" s="3"/>
      <c r="C863" s="3"/>
      <c r="D863" s="3"/>
      <c r="E863" s="88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 customHeight="1" x14ac:dyDescent="0.2">
      <c r="A864" s="3"/>
      <c r="B864" s="3"/>
      <c r="C864" s="3"/>
      <c r="D864" s="3"/>
      <c r="E864" s="88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 customHeight="1" x14ac:dyDescent="0.2">
      <c r="A865" s="3"/>
      <c r="B865" s="3"/>
      <c r="C865" s="3"/>
      <c r="D865" s="3"/>
      <c r="E865" s="88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 customHeight="1" x14ac:dyDescent="0.2">
      <c r="A866" s="3"/>
      <c r="B866" s="3"/>
      <c r="C866" s="3"/>
      <c r="D866" s="3"/>
      <c r="E866" s="88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 customHeight="1" x14ac:dyDescent="0.2">
      <c r="A867" s="3"/>
      <c r="B867" s="3"/>
      <c r="C867" s="3"/>
      <c r="D867" s="3"/>
      <c r="E867" s="88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 customHeight="1" x14ac:dyDescent="0.2">
      <c r="A868" s="3"/>
      <c r="B868" s="3"/>
      <c r="C868" s="3"/>
      <c r="D868" s="3"/>
      <c r="E868" s="88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 customHeight="1" x14ac:dyDescent="0.2">
      <c r="A869" s="3"/>
      <c r="B869" s="3"/>
      <c r="C869" s="3"/>
      <c r="D869" s="3"/>
      <c r="E869" s="88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 customHeight="1" x14ac:dyDescent="0.2">
      <c r="A870" s="3"/>
      <c r="B870" s="3"/>
      <c r="C870" s="3"/>
      <c r="D870" s="3"/>
      <c r="E870" s="88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 customHeight="1" x14ac:dyDescent="0.2">
      <c r="A871" s="3"/>
      <c r="B871" s="3"/>
      <c r="C871" s="3"/>
      <c r="D871" s="3"/>
      <c r="E871" s="88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 customHeight="1" x14ac:dyDescent="0.2">
      <c r="A872" s="3"/>
      <c r="B872" s="3"/>
      <c r="C872" s="3"/>
      <c r="D872" s="3"/>
      <c r="E872" s="88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 customHeight="1" x14ac:dyDescent="0.2">
      <c r="A873" s="3"/>
      <c r="B873" s="3"/>
      <c r="C873" s="3"/>
      <c r="D873" s="3"/>
      <c r="E873" s="88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 customHeight="1" x14ac:dyDescent="0.2">
      <c r="A874" s="3"/>
      <c r="B874" s="3"/>
      <c r="C874" s="3"/>
      <c r="D874" s="3"/>
      <c r="E874" s="88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 customHeight="1" x14ac:dyDescent="0.2">
      <c r="A875" s="3"/>
      <c r="B875" s="3"/>
      <c r="C875" s="3"/>
      <c r="D875" s="3"/>
      <c r="E875" s="88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 customHeight="1" x14ac:dyDescent="0.2">
      <c r="A876" s="3"/>
      <c r="B876" s="3"/>
      <c r="C876" s="3"/>
      <c r="D876" s="3"/>
      <c r="E876" s="88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 customHeight="1" x14ac:dyDescent="0.2">
      <c r="A877" s="3"/>
      <c r="B877" s="3"/>
      <c r="C877" s="3"/>
      <c r="D877" s="3"/>
      <c r="E877" s="88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 customHeight="1" x14ac:dyDescent="0.2">
      <c r="A878" s="3"/>
      <c r="B878" s="3"/>
      <c r="C878" s="3"/>
      <c r="D878" s="3"/>
      <c r="E878" s="88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 customHeight="1" x14ac:dyDescent="0.2">
      <c r="A879" s="3"/>
      <c r="B879" s="3"/>
      <c r="C879" s="3"/>
      <c r="D879" s="3"/>
      <c r="E879" s="88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 customHeight="1" x14ac:dyDescent="0.2">
      <c r="A880" s="3"/>
      <c r="B880" s="3"/>
      <c r="C880" s="3"/>
      <c r="D880" s="3"/>
      <c r="E880" s="88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 customHeight="1" x14ac:dyDescent="0.2">
      <c r="A881" s="3"/>
      <c r="B881" s="3"/>
      <c r="C881" s="3"/>
      <c r="D881" s="3"/>
      <c r="E881" s="88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 customHeight="1" x14ac:dyDescent="0.2">
      <c r="A882" s="3"/>
      <c r="B882" s="3"/>
      <c r="C882" s="3"/>
      <c r="D882" s="3"/>
      <c r="E882" s="88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 customHeight="1" x14ac:dyDescent="0.2">
      <c r="A883" s="3"/>
      <c r="B883" s="3"/>
      <c r="C883" s="3"/>
      <c r="D883" s="3"/>
      <c r="E883" s="88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 customHeight="1" x14ac:dyDescent="0.2">
      <c r="A884" s="3"/>
      <c r="B884" s="3"/>
      <c r="C884" s="3"/>
      <c r="D884" s="3"/>
      <c r="E884" s="88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 customHeight="1" x14ac:dyDescent="0.2">
      <c r="A885" s="3"/>
      <c r="B885" s="3"/>
      <c r="C885" s="3"/>
      <c r="D885" s="3"/>
      <c r="E885" s="88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 customHeight="1" x14ac:dyDescent="0.2">
      <c r="A886" s="3"/>
      <c r="B886" s="3"/>
      <c r="C886" s="3"/>
      <c r="D886" s="3"/>
      <c r="E886" s="88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 customHeight="1" x14ac:dyDescent="0.2">
      <c r="A887" s="3"/>
      <c r="B887" s="3"/>
      <c r="C887" s="3"/>
      <c r="D887" s="3"/>
      <c r="E887" s="88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 customHeight="1" x14ac:dyDescent="0.2">
      <c r="A888" s="3"/>
      <c r="B888" s="3"/>
      <c r="C888" s="3"/>
      <c r="D888" s="3"/>
      <c r="E888" s="88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 customHeight="1" x14ac:dyDescent="0.2">
      <c r="A889" s="3"/>
      <c r="B889" s="3"/>
      <c r="C889" s="3"/>
      <c r="D889" s="3"/>
      <c r="E889" s="88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 customHeight="1" x14ac:dyDescent="0.2">
      <c r="A890" s="3"/>
      <c r="B890" s="3"/>
      <c r="C890" s="3"/>
      <c r="D890" s="3"/>
      <c r="E890" s="88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 customHeight="1" x14ac:dyDescent="0.2">
      <c r="A891" s="3"/>
      <c r="B891" s="3"/>
      <c r="C891" s="3"/>
      <c r="D891" s="3"/>
      <c r="E891" s="88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 customHeight="1" x14ac:dyDescent="0.2">
      <c r="A892" s="3"/>
      <c r="B892" s="3"/>
      <c r="C892" s="3"/>
      <c r="D892" s="3"/>
      <c r="E892" s="88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 customHeight="1" x14ac:dyDescent="0.2">
      <c r="A893" s="3"/>
      <c r="B893" s="3"/>
      <c r="C893" s="3"/>
      <c r="D893" s="3"/>
      <c r="E893" s="88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 customHeight="1" x14ac:dyDescent="0.2">
      <c r="A894" s="3"/>
      <c r="B894" s="3"/>
      <c r="C894" s="3"/>
      <c r="D894" s="3"/>
      <c r="E894" s="88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 customHeight="1" x14ac:dyDescent="0.2">
      <c r="A895" s="3"/>
      <c r="B895" s="3"/>
      <c r="C895" s="3"/>
      <c r="D895" s="3"/>
      <c r="E895" s="88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 customHeight="1" x14ac:dyDescent="0.2">
      <c r="A896" s="3"/>
      <c r="B896" s="3"/>
      <c r="C896" s="3"/>
      <c r="D896" s="3"/>
      <c r="E896" s="88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 customHeight="1" x14ac:dyDescent="0.2">
      <c r="A897" s="3"/>
      <c r="B897" s="3"/>
      <c r="C897" s="3"/>
      <c r="D897" s="3"/>
      <c r="E897" s="88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 customHeight="1" x14ac:dyDescent="0.2">
      <c r="A898" s="3"/>
      <c r="B898" s="3"/>
      <c r="C898" s="3"/>
      <c r="D898" s="3"/>
      <c r="E898" s="88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 customHeight="1" x14ac:dyDescent="0.2">
      <c r="A899" s="3"/>
      <c r="B899" s="3"/>
      <c r="C899" s="3"/>
      <c r="D899" s="3"/>
      <c r="E899" s="88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 customHeight="1" x14ac:dyDescent="0.2">
      <c r="A900" s="3"/>
      <c r="B900" s="3"/>
      <c r="C900" s="3"/>
      <c r="D900" s="3"/>
      <c r="E900" s="88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 customHeight="1" x14ac:dyDescent="0.2">
      <c r="A901" s="3"/>
      <c r="B901" s="3"/>
      <c r="C901" s="3"/>
      <c r="D901" s="3"/>
      <c r="E901" s="88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 customHeight="1" x14ac:dyDescent="0.2">
      <c r="A902" s="3"/>
      <c r="B902" s="3"/>
      <c r="C902" s="3"/>
      <c r="D902" s="3"/>
      <c r="E902" s="88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 customHeight="1" x14ac:dyDescent="0.2">
      <c r="A903" s="3"/>
      <c r="B903" s="3"/>
      <c r="C903" s="3"/>
      <c r="D903" s="3"/>
      <c r="E903" s="88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 customHeight="1" x14ac:dyDescent="0.2">
      <c r="A904" s="3"/>
      <c r="B904" s="3"/>
      <c r="C904" s="3"/>
      <c r="D904" s="3"/>
      <c r="E904" s="88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 customHeight="1" x14ac:dyDescent="0.2">
      <c r="A905" s="3"/>
      <c r="B905" s="3"/>
      <c r="C905" s="3"/>
      <c r="D905" s="3"/>
      <c r="E905" s="88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 customHeight="1" x14ac:dyDescent="0.2">
      <c r="A906" s="3"/>
      <c r="B906" s="3"/>
      <c r="C906" s="3"/>
      <c r="D906" s="3"/>
      <c r="E906" s="88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 customHeight="1" x14ac:dyDescent="0.2">
      <c r="A907" s="3"/>
      <c r="B907" s="3"/>
      <c r="C907" s="3"/>
      <c r="D907" s="3"/>
      <c r="E907" s="88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 customHeight="1" x14ac:dyDescent="0.2">
      <c r="A908" s="3"/>
      <c r="B908" s="3"/>
      <c r="C908" s="3"/>
      <c r="D908" s="3"/>
      <c r="E908" s="88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 customHeight="1" x14ac:dyDescent="0.2">
      <c r="A909" s="3"/>
      <c r="B909" s="3"/>
      <c r="C909" s="3"/>
      <c r="D909" s="3"/>
      <c r="E909" s="88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 customHeight="1" x14ac:dyDescent="0.2">
      <c r="A910" s="3"/>
      <c r="B910" s="3"/>
      <c r="C910" s="3"/>
      <c r="D910" s="3"/>
      <c r="E910" s="88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 customHeight="1" x14ac:dyDescent="0.2">
      <c r="A911" s="3"/>
      <c r="B911" s="3"/>
      <c r="C911" s="3"/>
      <c r="D911" s="3"/>
      <c r="E911" s="88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 customHeight="1" x14ac:dyDescent="0.2">
      <c r="A912" s="3"/>
      <c r="B912" s="3"/>
      <c r="C912" s="3"/>
      <c r="D912" s="3"/>
      <c r="E912" s="88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 customHeight="1" x14ac:dyDescent="0.2">
      <c r="A913" s="3"/>
      <c r="B913" s="3"/>
      <c r="C913" s="3"/>
      <c r="D913" s="3"/>
      <c r="E913" s="88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 customHeight="1" x14ac:dyDescent="0.2">
      <c r="A914" s="3"/>
      <c r="B914" s="3"/>
      <c r="C914" s="3"/>
      <c r="D914" s="3"/>
      <c r="E914" s="88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 customHeight="1" x14ac:dyDescent="0.2">
      <c r="A915" s="3"/>
      <c r="B915" s="3"/>
      <c r="C915" s="3"/>
      <c r="D915" s="3"/>
      <c r="E915" s="88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 customHeight="1" x14ac:dyDescent="0.2">
      <c r="A916" s="3"/>
      <c r="B916" s="3"/>
      <c r="C916" s="3"/>
      <c r="D916" s="3"/>
      <c r="E916" s="88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 customHeight="1" x14ac:dyDescent="0.2">
      <c r="A917" s="3"/>
      <c r="B917" s="3"/>
      <c r="C917" s="3"/>
      <c r="D917" s="3"/>
      <c r="E917" s="88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 customHeight="1" x14ac:dyDescent="0.2">
      <c r="A918" s="3"/>
      <c r="B918" s="3"/>
      <c r="C918" s="3"/>
      <c r="D918" s="3"/>
      <c r="E918" s="88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 customHeight="1" x14ac:dyDescent="0.2">
      <c r="A919" s="3"/>
      <c r="B919" s="3"/>
      <c r="C919" s="3"/>
      <c r="D919" s="3"/>
      <c r="E919" s="88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 customHeight="1" x14ac:dyDescent="0.2">
      <c r="A920" s="3"/>
      <c r="B920" s="3"/>
      <c r="C920" s="3"/>
      <c r="D920" s="3"/>
      <c r="E920" s="88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 customHeight="1" x14ac:dyDescent="0.2">
      <c r="A921" s="3"/>
      <c r="B921" s="3"/>
      <c r="C921" s="3"/>
      <c r="D921" s="3"/>
      <c r="E921" s="88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 customHeight="1" x14ac:dyDescent="0.2">
      <c r="A922" s="3"/>
      <c r="B922" s="3"/>
      <c r="C922" s="3"/>
      <c r="D922" s="3"/>
      <c r="E922" s="88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 customHeight="1" x14ac:dyDescent="0.2">
      <c r="A923" s="3"/>
      <c r="B923" s="3"/>
      <c r="C923" s="3"/>
      <c r="D923" s="3"/>
      <c r="E923" s="88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 customHeight="1" x14ac:dyDescent="0.2">
      <c r="A924" s="3"/>
      <c r="B924" s="3"/>
      <c r="C924" s="3"/>
      <c r="D924" s="3"/>
      <c r="E924" s="88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 customHeight="1" x14ac:dyDescent="0.2">
      <c r="A925" s="3"/>
      <c r="B925" s="3"/>
      <c r="C925" s="3"/>
      <c r="D925" s="3"/>
      <c r="E925" s="88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 customHeight="1" x14ac:dyDescent="0.2">
      <c r="A926" s="3"/>
      <c r="B926" s="3"/>
      <c r="C926" s="3"/>
      <c r="D926" s="3"/>
      <c r="E926" s="88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 customHeight="1" x14ac:dyDescent="0.2">
      <c r="A927" s="3"/>
      <c r="B927" s="3"/>
      <c r="C927" s="3"/>
      <c r="D927" s="3"/>
      <c r="E927" s="88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 customHeight="1" x14ac:dyDescent="0.2">
      <c r="A928" s="3"/>
      <c r="B928" s="3"/>
      <c r="C928" s="3"/>
      <c r="D928" s="3"/>
      <c r="E928" s="88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 customHeight="1" x14ac:dyDescent="0.2">
      <c r="A929" s="3"/>
      <c r="B929" s="3"/>
      <c r="C929" s="3"/>
      <c r="D929" s="3"/>
      <c r="E929" s="88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 customHeight="1" x14ac:dyDescent="0.2">
      <c r="A930" s="3"/>
      <c r="B930" s="3"/>
      <c r="C930" s="3"/>
      <c r="D930" s="3"/>
      <c r="E930" s="88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 customHeight="1" x14ac:dyDescent="0.2">
      <c r="A931" s="3"/>
      <c r="B931" s="3"/>
      <c r="C931" s="3"/>
      <c r="D931" s="3"/>
      <c r="E931" s="88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 customHeight="1" x14ac:dyDescent="0.2">
      <c r="A932" s="3"/>
      <c r="B932" s="3"/>
      <c r="C932" s="3"/>
      <c r="D932" s="3"/>
      <c r="E932" s="88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 customHeight="1" x14ac:dyDescent="0.2">
      <c r="A933" s="3"/>
      <c r="B933" s="3"/>
      <c r="C933" s="3"/>
      <c r="D933" s="3"/>
      <c r="E933" s="88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 customHeight="1" x14ac:dyDescent="0.2">
      <c r="A934" s="3"/>
      <c r="B934" s="3"/>
      <c r="C934" s="3"/>
      <c r="D934" s="3"/>
      <c r="E934" s="88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 customHeight="1" x14ac:dyDescent="0.2">
      <c r="A935" s="3"/>
      <c r="B935" s="3"/>
      <c r="C935" s="3"/>
      <c r="D935" s="3"/>
      <c r="E935" s="88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 customHeight="1" x14ac:dyDescent="0.2">
      <c r="A936" s="3"/>
      <c r="B936" s="3"/>
      <c r="C936" s="3"/>
      <c r="D936" s="3"/>
      <c r="E936" s="88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 customHeight="1" x14ac:dyDescent="0.2">
      <c r="A937" s="3"/>
      <c r="B937" s="3"/>
      <c r="C937" s="3"/>
      <c r="D937" s="3"/>
      <c r="E937" s="88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 customHeight="1" x14ac:dyDescent="0.2">
      <c r="A938" s="3"/>
      <c r="B938" s="3"/>
      <c r="C938" s="3"/>
      <c r="D938" s="3"/>
      <c r="E938" s="88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 customHeight="1" x14ac:dyDescent="0.2">
      <c r="A939" s="3"/>
      <c r="B939" s="3"/>
      <c r="C939" s="3"/>
      <c r="D939" s="3"/>
      <c r="E939" s="88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 customHeight="1" x14ac:dyDescent="0.2">
      <c r="A940" s="3"/>
      <c r="B940" s="3"/>
      <c r="C940" s="3"/>
      <c r="D940" s="3"/>
      <c r="E940" s="88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 customHeight="1" x14ac:dyDescent="0.2">
      <c r="A941" s="3"/>
      <c r="B941" s="3"/>
      <c r="C941" s="3"/>
      <c r="D941" s="3"/>
      <c r="E941" s="88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 customHeight="1" x14ac:dyDescent="0.2">
      <c r="A942" s="3"/>
      <c r="B942" s="3"/>
      <c r="C942" s="3"/>
      <c r="D942" s="3"/>
      <c r="E942" s="88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 customHeight="1" x14ac:dyDescent="0.2">
      <c r="A943" s="3"/>
      <c r="B943" s="3"/>
      <c r="C943" s="3"/>
      <c r="D943" s="3"/>
      <c r="E943" s="88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 customHeight="1" x14ac:dyDescent="0.2">
      <c r="A944" s="3"/>
      <c r="B944" s="3"/>
      <c r="C944" s="3"/>
      <c r="D944" s="3"/>
      <c r="E944" s="88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 customHeight="1" x14ac:dyDescent="0.2">
      <c r="A945" s="3"/>
      <c r="B945" s="3"/>
      <c r="C945" s="3"/>
      <c r="D945" s="3"/>
      <c r="E945" s="88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 customHeight="1" x14ac:dyDescent="0.2">
      <c r="A946" s="3"/>
      <c r="B946" s="3"/>
      <c r="C946" s="3"/>
      <c r="D946" s="3"/>
      <c r="E946" s="88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 customHeight="1" x14ac:dyDescent="0.2">
      <c r="A947" s="3"/>
      <c r="B947" s="3"/>
      <c r="C947" s="3"/>
      <c r="D947" s="3"/>
      <c r="E947" s="88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 customHeight="1" x14ac:dyDescent="0.2">
      <c r="A948" s="3"/>
      <c r="B948" s="3"/>
      <c r="C948" s="3"/>
      <c r="D948" s="3"/>
      <c r="E948" s="88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 customHeight="1" x14ac:dyDescent="0.2">
      <c r="A949" s="3"/>
      <c r="B949" s="3"/>
      <c r="C949" s="3"/>
      <c r="D949" s="3"/>
      <c r="E949" s="88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 customHeight="1" x14ac:dyDescent="0.2">
      <c r="A950" s="3"/>
      <c r="B950" s="3"/>
      <c r="C950" s="3"/>
      <c r="D950" s="3"/>
      <c r="E950" s="88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 customHeight="1" x14ac:dyDescent="0.2">
      <c r="A951" s="3"/>
      <c r="B951" s="3"/>
      <c r="C951" s="3"/>
      <c r="D951" s="3"/>
      <c r="E951" s="88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 customHeight="1" x14ac:dyDescent="0.2">
      <c r="A952" s="3"/>
      <c r="B952" s="3"/>
      <c r="C952" s="3"/>
      <c r="D952" s="3"/>
      <c r="E952" s="88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 customHeight="1" x14ac:dyDescent="0.2">
      <c r="A953" s="3"/>
      <c r="B953" s="3"/>
      <c r="C953" s="3"/>
      <c r="D953" s="3"/>
      <c r="E953" s="88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 customHeight="1" x14ac:dyDescent="0.2">
      <c r="A954" s="3"/>
      <c r="B954" s="3"/>
      <c r="C954" s="3"/>
      <c r="D954" s="3"/>
      <c r="E954" s="88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 customHeight="1" x14ac:dyDescent="0.2">
      <c r="A955" s="3"/>
      <c r="B955" s="3"/>
      <c r="C955" s="3"/>
      <c r="D955" s="3"/>
      <c r="E955" s="88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 customHeight="1" x14ac:dyDescent="0.2">
      <c r="A956" s="3"/>
      <c r="B956" s="3"/>
      <c r="C956" s="3"/>
      <c r="D956" s="3"/>
      <c r="E956" s="88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 customHeight="1" x14ac:dyDescent="0.2">
      <c r="A957" s="3"/>
      <c r="B957" s="3"/>
      <c r="C957" s="3"/>
      <c r="D957" s="3"/>
      <c r="E957" s="88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 customHeight="1" x14ac:dyDescent="0.2">
      <c r="A958" s="3"/>
      <c r="B958" s="3"/>
      <c r="C958" s="3"/>
      <c r="D958" s="3"/>
      <c r="E958" s="88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 customHeight="1" x14ac:dyDescent="0.2">
      <c r="A959" s="3"/>
      <c r="B959" s="3"/>
      <c r="C959" s="3"/>
      <c r="D959" s="3"/>
      <c r="E959" s="88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 customHeight="1" x14ac:dyDescent="0.2">
      <c r="A960" s="3"/>
      <c r="B960" s="3"/>
      <c r="C960" s="3"/>
      <c r="D960" s="3"/>
      <c r="E960" s="88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 customHeight="1" x14ac:dyDescent="0.2">
      <c r="A961" s="3"/>
      <c r="B961" s="3"/>
      <c r="C961" s="3"/>
      <c r="D961" s="3"/>
      <c r="E961" s="88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 customHeight="1" x14ac:dyDescent="0.2">
      <c r="A962" s="3"/>
      <c r="B962" s="3"/>
      <c r="C962" s="3"/>
      <c r="D962" s="3"/>
      <c r="E962" s="88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 customHeight="1" x14ac:dyDescent="0.2">
      <c r="A963" s="3"/>
      <c r="B963" s="3"/>
      <c r="C963" s="3"/>
      <c r="D963" s="3"/>
      <c r="E963" s="88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 customHeight="1" x14ac:dyDescent="0.2">
      <c r="A964" s="3"/>
      <c r="B964" s="3"/>
      <c r="C964" s="3"/>
      <c r="D964" s="3"/>
      <c r="E964" s="88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 customHeight="1" x14ac:dyDescent="0.2">
      <c r="A965" s="3"/>
      <c r="B965" s="3"/>
      <c r="C965" s="3"/>
      <c r="D965" s="3"/>
      <c r="E965" s="88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 customHeight="1" x14ac:dyDescent="0.2">
      <c r="A966" s="3"/>
      <c r="B966" s="3"/>
      <c r="C966" s="3"/>
      <c r="D966" s="3"/>
      <c r="E966" s="88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 customHeight="1" x14ac:dyDescent="0.2">
      <c r="A967" s="3"/>
      <c r="B967" s="3"/>
      <c r="C967" s="3"/>
      <c r="D967" s="3"/>
      <c r="E967" s="88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 customHeight="1" x14ac:dyDescent="0.2">
      <c r="A968" s="3"/>
      <c r="B968" s="3"/>
      <c r="C968" s="3"/>
      <c r="D968" s="3"/>
      <c r="E968" s="88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 customHeight="1" x14ac:dyDescent="0.2">
      <c r="A969" s="3"/>
      <c r="B969" s="3"/>
      <c r="C969" s="3"/>
      <c r="D969" s="3"/>
      <c r="E969" s="88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 customHeight="1" x14ac:dyDescent="0.2">
      <c r="A970" s="3"/>
      <c r="B970" s="3"/>
      <c r="C970" s="3"/>
      <c r="D970" s="3"/>
      <c r="E970" s="88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 customHeight="1" x14ac:dyDescent="0.2">
      <c r="A971" s="3"/>
      <c r="B971" s="3"/>
      <c r="C971" s="3"/>
      <c r="D971" s="3"/>
      <c r="E971" s="88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 customHeight="1" x14ac:dyDescent="0.2">
      <c r="A972" s="3"/>
      <c r="B972" s="3"/>
      <c r="C972" s="3"/>
      <c r="D972" s="3"/>
      <c r="E972" s="88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 customHeight="1" x14ac:dyDescent="0.2">
      <c r="A973" s="3"/>
      <c r="B973" s="3"/>
      <c r="C973" s="3"/>
      <c r="D973" s="3"/>
      <c r="E973" s="88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 customHeight="1" x14ac:dyDescent="0.2">
      <c r="A974" s="3"/>
      <c r="B974" s="3"/>
      <c r="C974" s="3"/>
      <c r="D974" s="3"/>
      <c r="E974" s="88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 customHeight="1" x14ac:dyDescent="0.2">
      <c r="A975" s="3"/>
      <c r="B975" s="3"/>
      <c r="C975" s="3"/>
      <c r="D975" s="3"/>
      <c r="E975" s="88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 customHeight="1" x14ac:dyDescent="0.2">
      <c r="A976" s="3"/>
      <c r="B976" s="3"/>
      <c r="C976" s="3"/>
      <c r="D976" s="3"/>
      <c r="E976" s="88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 customHeight="1" x14ac:dyDescent="0.2">
      <c r="A977" s="3"/>
      <c r="B977" s="3"/>
      <c r="C977" s="3"/>
      <c r="D977" s="3"/>
      <c r="E977" s="88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 customHeight="1" x14ac:dyDescent="0.2">
      <c r="A978" s="3"/>
      <c r="B978" s="3"/>
      <c r="C978" s="3"/>
      <c r="D978" s="3"/>
      <c r="E978" s="88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 customHeight="1" x14ac:dyDescent="0.2">
      <c r="A979" s="3"/>
      <c r="B979" s="3"/>
      <c r="C979" s="3"/>
      <c r="D979" s="3"/>
      <c r="E979" s="88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 customHeight="1" x14ac:dyDescent="0.2">
      <c r="A980" s="3"/>
      <c r="B980" s="3"/>
      <c r="C980" s="3"/>
      <c r="D980" s="3"/>
      <c r="E980" s="88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 customHeight="1" x14ac:dyDescent="0.2">
      <c r="A981" s="3"/>
      <c r="B981" s="3"/>
      <c r="C981" s="3"/>
      <c r="D981" s="3"/>
      <c r="E981" s="88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 customHeight="1" x14ac:dyDescent="0.2">
      <c r="A982" s="3"/>
      <c r="B982" s="3"/>
      <c r="C982" s="3"/>
      <c r="D982" s="3"/>
      <c r="E982" s="88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 customHeight="1" x14ac:dyDescent="0.2">
      <c r="A983" s="3"/>
      <c r="B983" s="3"/>
      <c r="C983" s="3"/>
      <c r="D983" s="3"/>
      <c r="E983" s="88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 customHeight="1" x14ac:dyDescent="0.2">
      <c r="A984" s="3"/>
      <c r="B984" s="3"/>
      <c r="C984" s="3"/>
      <c r="D984" s="3"/>
      <c r="E984" s="88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 customHeight="1" x14ac:dyDescent="0.2">
      <c r="A985" s="3"/>
      <c r="B985" s="3"/>
      <c r="C985" s="3"/>
      <c r="D985" s="3"/>
      <c r="E985" s="88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 customHeight="1" x14ac:dyDescent="0.2">
      <c r="A986" s="3"/>
      <c r="B986" s="3"/>
      <c r="C986" s="3"/>
      <c r="D986" s="3"/>
      <c r="E986" s="88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 customHeight="1" x14ac:dyDescent="0.2">
      <c r="A987" s="3"/>
      <c r="B987" s="3"/>
      <c r="C987" s="3"/>
      <c r="D987" s="3"/>
      <c r="E987" s="88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 customHeight="1" x14ac:dyDescent="0.2">
      <c r="A988" s="3"/>
      <c r="B988" s="3"/>
      <c r="C988" s="3"/>
      <c r="D988" s="3"/>
      <c r="E988" s="88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.75" customHeight="1" x14ac:dyDescent="0.2">
      <c r="A989" s="3"/>
      <c r="B989" s="3"/>
      <c r="C989" s="3"/>
      <c r="D989" s="3"/>
      <c r="E989" s="88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.75" customHeight="1" x14ac:dyDescent="0.2">
      <c r="A990" s="3"/>
      <c r="B990" s="3"/>
      <c r="C990" s="3"/>
      <c r="D990" s="3"/>
      <c r="E990" s="88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.75" customHeight="1" x14ac:dyDescent="0.2">
      <c r="A991" s="3"/>
      <c r="B991" s="3"/>
      <c r="C991" s="3"/>
      <c r="D991" s="3"/>
      <c r="E991" s="88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.75" customHeight="1" x14ac:dyDescent="0.2">
      <c r="A992" s="3"/>
      <c r="B992" s="3"/>
      <c r="C992" s="3"/>
      <c r="D992" s="3"/>
      <c r="E992" s="88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.75" customHeight="1" x14ac:dyDescent="0.2">
      <c r="A993" s="3"/>
      <c r="B993" s="3"/>
      <c r="C993" s="3"/>
      <c r="D993" s="3"/>
      <c r="E993" s="88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2.75" customHeight="1" x14ac:dyDescent="0.2">
      <c r="A994" s="3"/>
      <c r="B994" s="3"/>
      <c r="C994" s="3"/>
      <c r="D994" s="3"/>
      <c r="E994" s="88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2.75" customHeight="1" x14ac:dyDescent="0.2">
      <c r="A995" s="3"/>
      <c r="B995" s="3"/>
      <c r="C995" s="3"/>
      <c r="D995" s="3"/>
      <c r="E995" s="88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2.75" customHeight="1" x14ac:dyDescent="0.2">
      <c r="A996" s="3"/>
      <c r="B996" s="3"/>
      <c r="C996" s="3"/>
      <c r="D996" s="3"/>
      <c r="E996" s="88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2.75" customHeight="1" x14ac:dyDescent="0.2">
      <c r="A997" s="3"/>
      <c r="B997" s="3"/>
      <c r="C997" s="3"/>
      <c r="D997" s="3"/>
      <c r="E997" s="88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2.75" customHeight="1" x14ac:dyDescent="0.2">
      <c r="A998" s="3"/>
      <c r="B998" s="3"/>
      <c r="C998" s="3"/>
      <c r="D998" s="3"/>
      <c r="E998" s="88"/>
      <c r="F998" s="3"/>
      <c r="G998" s="3"/>
      <c r="H998" s="3"/>
      <c r="I998" s="3"/>
      <c r="J998" s="3"/>
      <c r="K998" s="3"/>
      <c r="L998" s="3"/>
      <c r="M998" s="3"/>
      <c r="N998" s="3"/>
      <c r="O998" s="3"/>
    </row>
  </sheetData>
  <mergeCells count="15">
    <mergeCell ref="O3:O6"/>
    <mergeCell ref="G4:G6"/>
    <mergeCell ref="H4:H6"/>
    <mergeCell ref="A1:O1"/>
    <mergeCell ref="A2:O2"/>
    <mergeCell ref="A3:A6"/>
    <mergeCell ref="E3:E6"/>
    <mergeCell ref="F3:F6"/>
    <mergeCell ref="G3:H3"/>
    <mergeCell ref="I3:I6"/>
    <mergeCell ref="J3:J6"/>
    <mergeCell ref="K3:K6"/>
    <mergeCell ref="L3:L6"/>
    <mergeCell ref="M3:M6"/>
    <mergeCell ref="N3:N6"/>
  </mergeCells>
  <dataValidations count="2">
    <dataValidation type="list" allowBlank="1" sqref="A1:A2 E3:G3 I3:L3 G4:H4">
      <formula1>serials</formula1>
    </dataValidation>
    <dataValidation type="list" allowBlank="1" showErrorMessage="1" sqref="B12:B13 B15:B16 B18:B25 B27 B29:B31 B33:B35 B39:B43 B45:B46 B48:B49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topLeftCell="A13" workbookViewId="0">
      <selection activeCell="E18" sqref="E18"/>
    </sheetView>
  </sheetViews>
  <sheetFormatPr defaultColWidth="12.5703125" defaultRowHeight="15" customHeight="1" x14ac:dyDescent="0.2"/>
  <cols>
    <col min="1" max="1" width="66.42578125" customWidth="1"/>
    <col min="2" max="2" width="24" hidden="1" customWidth="1"/>
    <col min="3" max="3" width="14.42578125" hidden="1" customWidth="1"/>
    <col min="4" max="4" width="2.5703125" hidden="1" customWidth="1"/>
    <col min="5" max="5" width="7.85546875" customWidth="1"/>
    <col min="6" max="6" width="9.140625" customWidth="1"/>
    <col min="7" max="7" width="9.7109375" customWidth="1"/>
    <col min="8" max="8" width="9.5703125" customWidth="1"/>
    <col min="9" max="9" width="8.42578125" customWidth="1"/>
    <col min="10" max="10" width="6.7109375" customWidth="1"/>
    <col min="11" max="13" width="7.140625" customWidth="1"/>
    <col min="14" max="14" width="8.7109375" customWidth="1"/>
    <col min="15" max="15" width="7.7109375" customWidth="1"/>
    <col min="16" max="16" width="9.140625" customWidth="1"/>
    <col min="17" max="26" width="8.7109375" customWidth="1"/>
  </cols>
  <sheetData>
    <row r="1" spans="1:26" ht="0.75" customHeight="1" x14ac:dyDescent="0.2">
      <c r="A1" s="440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"/>
    </row>
    <row r="2" spans="1:26" ht="18.75" customHeight="1" x14ac:dyDescent="0.2">
      <c r="A2" s="410" t="s">
        <v>138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"/>
    </row>
    <row r="3" spans="1:26" ht="13.5" customHeight="1" x14ac:dyDescent="0.2">
      <c r="A3" s="441" t="s">
        <v>177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</row>
    <row r="4" spans="1:26" ht="18" customHeight="1" x14ac:dyDescent="0.2">
      <c r="A4" s="422" t="s">
        <v>3</v>
      </c>
      <c r="B4" s="422"/>
      <c r="C4" s="422"/>
      <c r="D4" s="422"/>
      <c r="E4" s="416" t="s">
        <v>178</v>
      </c>
      <c r="F4" s="416" t="s">
        <v>179</v>
      </c>
      <c r="G4" s="416" t="s">
        <v>180</v>
      </c>
      <c r="H4" s="412" t="s">
        <v>181</v>
      </c>
      <c r="I4" s="412" t="s">
        <v>182</v>
      </c>
      <c r="J4" s="412" t="s">
        <v>183</v>
      </c>
      <c r="K4" s="412" t="s">
        <v>184</v>
      </c>
      <c r="L4" s="412" t="s">
        <v>185</v>
      </c>
      <c r="M4" s="416" t="s">
        <v>186</v>
      </c>
      <c r="N4" s="439" t="s">
        <v>187</v>
      </c>
      <c r="O4" s="439" t="s">
        <v>186</v>
      </c>
      <c r="P4" s="412" t="s">
        <v>188</v>
      </c>
    </row>
    <row r="5" spans="1:26" ht="129.75" customHeight="1" x14ac:dyDescent="0.2">
      <c r="A5" s="407"/>
      <c r="B5" s="400"/>
      <c r="C5" s="400"/>
      <c r="D5" s="400"/>
      <c r="E5" s="407"/>
      <c r="F5" s="407"/>
      <c r="G5" s="407"/>
      <c r="H5" s="400"/>
      <c r="I5" s="407"/>
      <c r="J5" s="407"/>
      <c r="K5" s="400"/>
      <c r="L5" s="400"/>
      <c r="M5" s="407"/>
      <c r="N5" s="425"/>
      <c r="O5" s="425"/>
      <c r="P5" s="407"/>
    </row>
    <row r="6" spans="1:26" ht="12.75" customHeight="1" x14ac:dyDescent="0.2">
      <c r="A6" s="213" t="s">
        <v>189</v>
      </c>
      <c r="B6" s="234"/>
      <c r="C6" s="234"/>
      <c r="D6" s="234"/>
      <c r="E6" s="213">
        <v>79</v>
      </c>
      <c r="F6" s="234">
        <v>80</v>
      </c>
      <c r="G6" s="234">
        <v>81</v>
      </c>
      <c r="H6" s="234">
        <v>82</v>
      </c>
      <c r="I6" s="234">
        <v>83</v>
      </c>
      <c r="J6" s="234">
        <v>84</v>
      </c>
      <c r="K6" s="242">
        <v>85</v>
      </c>
      <c r="L6" s="242">
        <v>86</v>
      </c>
      <c r="M6" s="242">
        <v>87</v>
      </c>
      <c r="N6" s="235">
        <v>88</v>
      </c>
      <c r="O6" s="242">
        <v>89</v>
      </c>
      <c r="P6" s="234">
        <v>90</v>
      </c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2.75" hidden="1" customHeight="1" x14ac:dyDescent="0.2">
      <c r="A7" s="32" t="s">
        <v>116</v>
      </c>
      <c r="B7" s="74"/>
      <c r="C7" s="74"/>
      <c r="D7" s="74"/>
      <c r="E7" s="35"/>
      <c r="F7" s="35"/>
      <c r="G7" s="35"/>
      <c r="H7" s="35"/>
      <c r="I7" s="35"/>
      <c r="J7" s="35"/>
      <c r="K7" s="35"/>
      <c r="L7" s="35"/>
      <c r="M7" s="36"/>
      <c r="N7" s="71"/>
      <c r="O7" s="72"/>
      <c r="P7" s="36"/>
    </row>
    <row r="8" spans="1:26" ht="12.75" hidden="1" customHeight="1" x14ac:dyDescent="0.2">
      <c r="A8" s="32" t="s">
        <v>117</v>
      </c>
      <c r="B8" s="74"/>
      <c r="C8" s="74"/>
      <c r="D8" s="74"/>
      <c r="E8" s="32">
        <v>1</v>
      </c>
      <c r="F8" s="74">
        <v>1</v>
      </c>
      <c r="G8" s="74"/>
      <c r="H8" s="74"/>
      <c r="I8" s="74">
        <v>1</v>
      </c>
      <c r="J8" s="74"/>
      <c r="K8" s="74"/>
      <c r="L8" s="74"/>
      <c r="M8" s="74"/>
      <c r="N8" s="75"/>
      <c r="O8" s="76"/>
      <c r="P8" s="86"/>
    </row>
    <row r="9" spans="1:26" ht="12.75" hidden="1" customHeight="1" x14ac:dyDescent="0.2">
      <c r="A9" s="32" t="s">
        <v>118</v>
      </c>
      <c r="B9" s="74"/>
      <c r="C9" s="74"/>
      <c r="D9" s="74"/>
      <c r="E9" s="32"/>
      <c r="F9" s="74"/>
      <c r="G9" s="74"/>
      <c r="H9" s="74"/>
      <c r="I9" s="74"/>
      <c r="J9" s="74"/>
      <c r="K9" s="74"/>
      <c r="L9" s="74"/>
      <c r="M9" s="74"/>
      <c r="N9" s="76"/>
      <c r="O9" s="90"/>
      <c r="P9" s="91"/>
    </row>
    <row r="10" spans="1:26" ht="24.75" customHeight="1" x14ac:dyDescent="0.2">
      <c r="A10" s="140" t="s">
        <v>19</v>
      </c>
      <c r="B10" s="141"/>
      <c r="C10" s="141"/>
      <c r="D10" s="142"/>
      <c r="E10" s="174">
        <f t="shared" ref="E10:P10" si="0">E11+E12</f>
        <v>2</v>
      </c>
      <c r="F10" s="174">
        <f t="shared" si="0"/>
        <v>2</v>
      </c>
      <c r="G10" s="174">
        <f t="shared" si="0"/>
        <v>891366</v>
      </c>
      <c r="H10" s="174">
        <f t="shared" si="0"/>
        <v>719385</v>
      </c>
      <c r="I10" s="174">
        <f t="shared" si="0"/>
        <v>2</v>
      </c>
      <c r="J10" s="174">
        <f t="shared" si="0"/>
        <v>8</v>
      </c>
      <c r="K10" s="174">
        <f t="shared" si="0"/>
        <v>10</v>
      </c>
      <c r="L10" s="174">
        <f t="shared" si="0"/>
        <v>297</v>
      </c>
      <c r="M10" s="174">
        <f t="shared" si="0"/>
        <v>0</v>
      </c>
      <c r="N10" s="174">
        <f t="shared" si="0"/>
        <v>131</v>
      </c>
      <c r="O10" s="174">
        <f t="shared" si="0"/>
        <v>0</v>
      </c>
      <c r="P10" s="174">
        <f t="shared" si="0"/>
        <v>34760</v>
      </c>
    </row>
    <row r="11" spans="1:26" ht="12" customHeight="1" x14ac:dyDescent="0.2">
      <c r="A11" s="143" t="s">
        <v>20</v>
      </c>
      <c r="B11" s="144" t="s">
        <v>21</v>
      </c>
      <c r="C11" s="144" t="e">
        <f>VLOOKUP(B14,[1]serial!$C$1:$D$37,2,FALSE)</f>
        <v>#N/A</v>
      </c>
      <c r="D11" s="144" t="s">
        <v>22</v>
      </c>
      <c r="E11" s="175">
        <v>1</v>
      </c>
      <c r="F11" s="176">
        <v>1</v>
      </c>
      <c r="G11" s="176">
        <v>733882</v>
      </c>
      <c r="H11" s="176">
        <v>719385</v>
      </c>
      <c r="I11" s="176">
        <v>1</v>
      </c>
      <c r="J11" s="176">
        <v>8</v>
      </c>
      <c r="K11" s="176">
        <v>5</v>
      </c>
      <c r="L11" s="176">
        <v>297</v>
      </c>
      <c r="M11" s="176">
        <v>0</v>
      </c>
      <c r="N11" s="176">
        <v>131</v>
      </c>
      <c r="O11" s="176">
        <v>0</v>
      </c>
      <c r="P11" s="176">
        <v>34760</v>
      </c>
    </row>
    <row r="12" spans="1:26" ht="13.5" customHeight="1" x14ac:dyDescent="0.2">
      <c r="A12" s="143" t="s">
        <v>23</v>
      </c>
      <c r="B12" s="144" t="s">
        <v>24</v>
      </c>
      <c r="C12" s="144" t="e">
        <f>VLOOKUP(B15,[1]serial!$C$1:$D$37,2,FALSE)</f>
        <v>#N/A</v>
      </c>
      <c r="D12" s="144" t="s">
        <v>25</v>
      </c>
      <c r="E12" s="175">
        <v>1</v>
      </c>
      <c r="F12" s="176">
        <v>1</v>
      </c>
      <c r="G12" s="176">
        <v>157484</v>
      </c>
      <c r="H12" s="176">
        <v>0</v>
      </c>
      <c r="I12" s="176">
        <v>1</v>
      </c>
      <c r="J12" s="176">
        <v>0</v>
      </c>
      <c r="K12" s="176">
        <v>5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</row>
    <row r="13" spans="1:26" ht="15.75" customHeight="1" x14ac:dyDescent="0.2">
      <c r="A13" s="140" t="s">
        <v>26</v>
      </c>
      <c r="B13" s="141"/>
      <c r="C13" s="141"/>
      <c r="D13" s="142"/>
      <c r="E13" s="174">
        <f t="shared" ref="E13:P13" si="1">SUM(E14:E15)</f>
        <v>2</v>
      </c>
      <c r="F13" s="174">
        <f t="shared" si="1"/>
        <v>18</v>
      </c>
      <c r="G13" s="174">
        <f t="shared" si="1"/>
        <v>198587</v>
      </c>
      <c r="H13" s="174">
        <f t="shared" si="1"/>
        <v>1208971</v>
      </c>
      <c r="I13" s="174">
        <f t="shared" si="1"/>
        <v>8</v>
      </c>
      <c r="J13" s="174">
        <f t="shared" si="1"/>
        <v>120</v>
      </c>
      <c r="K13" s="174">
        <f t="shared" si="1"/>
        <v>1217</v>
      </c>
      <c r="L13" s="174">
        <f t="shared" si="1"/>
        <v>71877</v>
      </c>
      <c r="M13" s="174">
        <f t="shared" si="1"/>
        <v>49481</v>
      </c>
      <c r="N13" s="174">
        <f t="shared" si="1"/>
        <v>31548</v>
      </c>
      <c r="O13" s="174">
        <f t="shared" si="1"/>
        <v>20955</v>
      </c>
      <c r="P13" s="174">
        <f t="shared" si="1"/>
        <v>795617</v>
      </c>
    </row>
    <row r="14" spans="1:26" ht="15" customHeight="1" x14ac:dyDescent="0.2">
      <c r="A14" s="143" t="s">
        <v>27</v>
      </c>
      <c r="B14" s="144" t="s">
        <v>28</v>
      </c>
      <c r="C14" s="144" t="e">
        <f>VLOOKUP(B17,[1]serial!$C$1:$D$37,2,FALSE)</f>
        <v>#N/A</v>
      </c>
      <c r="D14" s="145" t="s">
        <v>29</v>
      </c>
      <c r="E14" s="177">
        <v>1</v>
      </c>
      <c r="F14" s="177">
        <v>9</v>
      </c>
      <c r="G14" s="177">
        <v>152976</v>
      </c>
      <c r="H14" s="177">
        <v>1208971</v>
      </c>
      <c r="I14" s="177">
        <v>7</v>
      </c>
      <c r="J14" s="177">
        <v>69</v>
      </c>
      <c r="K14" s="177">
        <v>242</v>
      </c>
      <c r="L14" s="177">
        <v>25749</v>
      </c>
      <c r="M14" s="177">
        <v>15427</v>
      </c>
      <c r="N14" s="177">
        <v>9234</v>
      </c>
      <c r="O14" s="177">
        <v>4828</v>
      </c>
      <c r="P14" s="177">
        <v>348154</v>
      </c>
    </row>
    <row r="15" spans="1:26" ht="15.75" customHeight="1" x14ac:dyDescent="0.2">
      <c r="A15" s="143" t="s">
        <v>30</v>
      </c>
      <c r="B15" s="144" t="s">
        <v>31</v>
      </c>
      <c r="C15" s="144" t="e">
        <f>VLOOKUP(B18,[1]serial!$C$1:$D$37,2,FALSE)</f>
        <v>#N/A</v>
      </c>
      <c r="D15" s="146" t="s">
        <v>32</v>
      </c>
      <c r="E15" s="119">
        <v>1</v>
      </c>
      <c r="F15" s="178">
        <v>9</v>
      </c>
      <c r="G15" s="178">
        <v>45611</v>
      </c>
      <c r="H15" s="178">
        <v>0</v>
      </c>
      <c r="I15" s="178">
        <v>1</v>
      </c>
      <c r="J15" s="178">
        <v>51</v>
      </c>
      <c r="K15" s="178">
        <v>975</v>
      </c>
      <c r="L15" s="178">
        <v>46128</v>
      </c>
      <c r="M15" s="178">
        <v>34054</v>
      </c>
      <c r="N15" s="178">
        <v>22314</v>
      </c>
      <c r="O15" s="178">
        <v>16127</v>
      </c>
      <c r="P15" s="178">
        <v>447463</v>
      </c>
    </row>
    <row r="16" spans="1:26" ht="15.75" customHeight="1" x14ac:dyDescent="0.2">
      <c r="A16" s="140" t="s">
        <v>33</v>
      </c>
      <c r="B16" s="141"/>
      <c r="C16" s="141"/>
      <c r="D16" s="147"/>
      <c r="E16" s="179">
        <f t="shared" ref="E16:P16" si="2">E17+E18+E21+E22</f>
        <v>12</v>
      </c>
      <c r="F16" s="174">
        <f t="shared" si="2"/>
        <v>11</v>
      </c>
      <c r="G16" s="174">
        <f t="shared" si="2"/>
        <v>1170914</v>
      </c>
      <c r="H16" s="174">
        <f t="shared" si="2"/>
        <v>984302</v>
      </c>
      <c r="I16" s="174">
        <f t="shared" si="2"/>
        <v>19</v>
      </c>
      <c r="J16" s="174">
        <f t="shared" si="2"/>
        <v>10</v>
      </c>
      <c r="K16" s="174">
        <f t="shared" si="2"/>
        <v>144</v>
      </c>
      <c r="L16" s="174">
        <f t="shared" si="2"/>
        <v>25054</v>
      </c>
      <c r="M16" s="174">
        <f t="shared" si="2"/>
        <v>19568</v>
      </c>
      <c r="N16" s="174">
        <f t="shared" si="2"/>
        <v>15237</v>
      </c>
      <c r="O16" s="174">
        <f t="shared" si="2"/>
        <v>11521</v>
      </c>
      <c r="P16" s="174">
        <f t="shared" si="2"/>
        <v>385112</v>
      </c>
    </row>
    <row r="17" spans="1:16" ht="13.5" customHeight="1" x14ac:dyDescent="0.25">
      <c r="A17" s="148" t="s">
        <v>34</v>
      </c>
      <c r="B17" s="149" t="s">
        <v>35</v>
      </c>
      <c r="C17" s="149" t="e">
        <f>VLOOKUP(B20,[1]serial!$C$1:$D$37,2,FALSE)</f>
        <v>#N/A</v>
      </c>
      <c r="D17" s="150" t="s">
        <v>36</v>
      </c>
      <c r="E17" s="310">
        <v>9</v>
      </c>
      <c r="F17" s="252">
        <v>5</v>
      </c>
      <c r="G17" s="252">
        <v>1118339</v>
      </c>
      <c r="H17" s="252">
        <v>977298</v>
      </c>
      <c r="I17" s="251">
        <v>15</v>
      </c>
      <c r="J17" s="252">
        <v>8</v>
      </c>
      <c r="K17" s="252">
        <v>33</v>
      </c>
      <c r="L17" s="204">
        <v>2134</v>
      </c>
      <c r="M17" s="119">
        <v>0</v>
      </c>
      <c r="N17" s="204">
        <v>1772</v>
      </c>
      <c r="O17" s="119">
        <v>0</v>
      </c>
      <c r="P17" s="311">
        <v>37525</v>
      </c>
    </row>
    <row r="18" spans="1:16" ht="24.75" customHeight="1" x14ac:dyDescent="0.2">
      <c r="A18" s="151" t="s">
        <v>37</v>
      </c>
      <c r="B18" s="152" t="s">
        <v>38</v>
      </c>
      <c r="C18" s="152" t="e">
        <f>VLOOKUP(B21,[1]serial!$C$1:$D$37,2,FALSE)</f>
        <v>#N/A</v>
      </c>
      <c r="D18" s="153" t="s">
        <v>39</v>
      </c>
      <c r="E18" s="182">
        <f>E33+E39+E45+E48+E19+E20</f>
        <v>3</v>
      </c>
      <c r="F18" s="182">
        <f t="shared" ref="F18:P18" si="3">F33+F39+F45+F48+F19+F20</f>
        <v>5</v>
      </c>
      <c r="G18" s="182">
        <f t="shared" si="3"/>
        <v>45349</v>
      </c>
      <c r="H18" s="182">
        <f t="shared" si="3"/>
        <v>7004</v>
      </c>
      <c r="I18" s="182">
        <f t="shared" si="3"/>
        <v>2</v>
      </c>
      <c r="J18" s="182">
        <f t="shared" si="3"/>
        <v>0</v>
      </c>
      <c r="K18" s="182">
        <f t="shared" si="3"/>
        <v>6</v>
      </c>
      <c r="L18" s="182">
        <f t="shared" si="3"/>
        <v>1450</v>
      </c>
      <c r="M18" s="182">
        <f t="shared" si="3"/>
        <v>449</v>
      </c>
      <c r="N18" s="182">
        <f t="shared" si="3"/>
        <v>1088</v>
      </c>
      <c r="O18" s="182">
        <f t="shared" si="3"/>
        <v>366</v>
      </c>
      <c r="P18" s="182">
        <f t="shared" si="3"/>
        <v>14775</v>
      </c>
    </row>
    <row r="19" spans="1:16" ht="15.75" customHeight="1" x14ac:dyDescent="0.2">
      <c r="A19" s="154" t="s">
        <v>40</v>
      </c>
      <c r="B19" s="155"/>
      <c r="C19" s="155"/>
      <c r="D19" s="156"/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128</v>
      </c>
      <c r="M19" s="119">
        <v>8</v>
      </c>
      <c r="N19" s="119">
        <v>99</v>
      </c>
      <c r="O19" s="119">
        <v>8</v>
      </c>
      <c r="P19" s="119">
        <v>970</v>
      </c>
    </row>
    <row r="20" spans="1:16" ht="15.75" customHeight="1" x14ac:dyDescent="0.2">
      <c r="A20" s="154" t="s">
        <v>41</v>
      </c>
      <c r="B20" s="155"/>
      <c r="C20" s="155"/>
      <c r="D20" s="156"/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38</v>
      </c>
      <c r="M20" s="119">
        <v>7</v>
      </c>
      <c r="N20" s="119">
        <v>27</v>
      </c>
      <c r="O20" s="119">
        <v>7</v>
      </c>
      <c r="P20" s="119">
        <v>247</v>
      </c>
    </row>
    <row r="21" spans="1:16" ht="17.25" customHeight="1" x14ac:dyDescent="0.2">
      <c r="A21" s="151" t="s">
        <v>42</v>
      </c>
      <c r="B21" s="152" t="s">
        <v>43</v>
      </c>
      <c r="C21" s="152" t="e">
        <f>VLOOKUP(B24,[1]serial!$C$1:$D$37,2,FALSE)</f>
        <v>#N/A</v>
      </c>
      <c r="D21" s="153" t="s">
        <v>44</v>
      </c>
      <c r="E21" s="183">
        <f t="shared" ref="E21:P21" si="4">E40</f>
        <v>0</v>
      </c>
      <c r="F21" s="183">
        <f t="shared" si="4"/>
        <v>0</v>
      </c>
      <c r="G21" s="183">
        <f t="shared" si="4"/>
        <v>0</v>
      </c>
      <c r="H21" s="183">
        <f t="shared" si="4"/>
        <v>0</v>
      </c>
      <c r="I21" s="183">
        <f t="shared" si="4"/>
        <v>0</v>
      </c>
      <c r="J21" s="183">
        <f t="shared" si="4"/>
        <v>1</v>
      </c>
      <c r="K21" s="183">
        <f t="shared" si="4"/>
        <v>12</v>
      </c>
      <c r="L21" s="183">
        <f t="shared" si="4"/>
        <v>771</v>
      </c>
      <c r="M21" s="183">
        <f t="shared" si="4"/>
        <v>330</v>
      </c>
      <c r="N21" s="183">
        <f t="shared" si="4"/>
        <v>393</v>
      </c>
      <c r="O21" s="183">
        <f t="shared" si="4"/>
        <v>204</v>
      </c>
      <c r="P21" s="183">
        <f t="shared" si="4"/>
        <v>11232</v>
      </c>
    </row>
    <row r="22" spans="1:16" ht="14.25" customHeight="1" x14ac:dyDescent="0.2">
      <c r="A22" s="151" t="s">
        <v>45</v>
      </c>
      <c r="B22" s="152" t="s">
        <v>46</v>
      </c>
      <c r="C22" s="152" t="e">
        <f>VLOOKUP(B25,[1]serial!$C$1:$D$37,2,FALSE)</f>
        <v>#N/A</v>
      </c>
      <c r="D22" s="157" t="s">
        <v>47</v>
      </c>
      <c r="E22" s="183">
        <f t="shared" ref="E22:P22" si="5">E23+E24</f>
        <v>0</v>
      </c>
      <c r="F22" s="183">
        <f t="shared" si="5"/>
        <v>1</v>
      </c>
      <c r="G22" s="183">
        <f t="shared" si="5"/>
        <v>7226</v>
      </c>
      <c r="H22" s="183">
        <f t="shared" si="5"/>
        <v>0</v>
      </c>
      <c r="I22" s="183">
        <f t="shared" si="5"/>
        <v>2</v>
      </c>
      <c r="J22" s="183">
        <f t="shared" si="5"/>
        <v>1</v>
      </c>
      <c r="K22" s="183">
        <f t="shared" si="5"/>
        <v>93</v>
      </c>
      <c r="L22" s="183">
        <f t="shared" si="5"/>
        <v>20699</v>
      </c>
      <c r="M22" s="183">
        <f t="shared" si="5"/>
        <v>18789</v>
      </c>
      <c r="N22" s="183">
        <f t="shared" si="5"/>
        <v>11984</v>
      </c>
      <c r="O22" s="183">
        <f t="shared" si="5"/>
        <v>10951</v>
      </c>
      <c r="P22" s="183">
        <f t="shared" si="5"/>
        <v>321580</v>
      </c>
    </row>
    <row r="23" spans="1:16" ht="15" customHeight="1" x14ac:dyDescent="0.2">
      <c r="A23" s="143" t="s">
        <v>48</v>
      </c>
      <c r="B23" s="144"/>
      <c r="C23" s="144"/>
      <c r="D23" s="158"/>
      <c r="E23" s="119">
        <v>0</v>
      </c>
      <c r="F23" s="119">
        <v>1</v>
      </c>
      <c r="G23" s="119">
        <v>7226</v>
      </c>
      <c r="H23" s="119">
        <v>0</v>
      </c>
      <c r="I23" s="119">
        <v>2</v>
      </c>
      <c r="J23" s="119">
        <v>1</v>
      </c>
      <c r="K23" s="119">
        <v>39</v>
      </c>
      <c r="L23" s="119">
        <v>13497</v>
      </c>
      <c r="M23" s="119">
        <v>12298</v>
      </c>
      <c r="N23" s="119">
        <v>7694</v>
      </c>
      <c r="O23" s="119">
        <v>6934</v>
      </c>
      <c r="P23" s="119">
        <v>210086</v>
      </c>
    </row>
    <row r="24" spans="1:16" ht="14.25" customHeight="1" x14ac:dyDescent="0.2">
      <c r="A24" s="143" t="s">
        <v>49</v>
      </c>
      <c r="B24" s="144"/>
      <c r="C24" s="144"/>
      <c r="D24" s="158"/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54</v>
      </c>
      <c r="L24" s="177">
        <v>7202</v>
      </c>
      <c r="M24" s="184">
        <v>6491</v>
      </c>
      <c r="N24" s="184">
        <v>4290</v>
      </c>
      <c r="O24" s="177">
        <v>4017</v>
      </c>
      <c r="P24" s="177">
        <v>111494</v>
      </c>
    </row>
    <row r="25" spans="1:16" ht="12.75" customHeight="1" x14ac:dyDescent="0.2">
      <c r="A25" s="140" t="s">
        <v>50</v>
      </c>
      <c r="B25" s="141"/>
      <c r="C25" s="141"/>
      <c r="D25" s="141"/>
      <c r="E25" s="174">
        <f t="shared" ref="E25:P25" si="6">SUM(E26,E27,E30,E31 +E37)</f>
        <v>2</v>
      </c>
      <c r="F25" s="174">
        <f t="shared" si="6"/>
        <v>2</v>
      </c>
      <c r="G25" s="174">
        <f t="shared" si="6"/>
        <v>688825</v>
      </c>
      <c r="H25" s="174">
        <f t="shared" si="6"/>
        <v>0</v>
      </c>
      <c r="I25" s="174">
        <f t="shared" si="6"/>
        <v>2</v>
      </c>
      <c r="J25" s="174">
        <f t="shared" si="6"/>
        <v>2</v>
      </c>
      <c r="K25" s="174">
        <f t="shared" si="6"/>
        <v>4</v>
      </c>
      <c r="L25" s="174">
        <f t="shared" si="6"/>
        <v>571</v>
      </c>
      <c r="M25" s="174">
        <f t="shared" si="6"/>
        <v>6</v>
      </c>
      <c r="N25" s="174">
        <f t="shared" si="6"/>
        <v>384</v>
      </c>
      <c r="O25" s="174">
        <f t="shared" si="6"/>
        <v>6</v>
      </c>
      <c r="P25" s="174">
        <f t="shared" si="6"/>
        <v>9684</v>
      </c>
    </row>
    <row r="26" spans="1:16" ht="13.5" customHeight="1" x14ac:dyDescent="0.2">
      <c r="A26" s="159" t="s">
        <v>51</v>
      </c>
      <c r="B26" s="144" t="s">
        <v>52</v>
      </c>
      <c r="C26" s="144" t="e">
        <f>VLOOKUP(B29,[1]serial!$C$1:$D$37,2,FALSE)</f>
        <v>#N/A</v>
      </c>
      <c r="D26" s="145" t="s">
        <v>53</v>
      </c>
      <c r="E26" s="119">
        <v>1</v>
      </c>
      <c r="F26" s="119">
        <v>1</v>
      </c>
      <c r="G26" s="119">
        <v>629528</v>
      </c>
      <c r="H26" s="119">
        <v>0</v>
      </c>
      <c r="I26" s="119">
        <v>1</v>
      </c>
      <c r="J26" s="119">
        <v>0</v>
      </c>
      <c r="K26" s="119">
        <v>0</v>
      </c>
      <c r="L26" s="119">
        <v>219</v>
      </c>
      <c r="M26" s="119">
        <v>0</v>
      </c>
      <c r="N26" s="119">
        <v>209</v>
      </c>
      <c r="O26" s="119">
        <v>0</v>
      </c>
      <c r="P26" s="119">
        <v>1221</v>
      </c>
    </row>
    <row r="27" spans="1:16" ht="18" customHeight="1" x14ac:dyDescent="0.2">
      <c r="A27" s="160" t="s">
        <v>54</v>
      </c>
      <c r="B27" s="161"/>
      <c r="C27" s="161"/>
      <c r="D27" s="162"/>
      <c r="E27" s="185">
        <f t="shared" ref="E27:P27" si="7">SUM(E28,E29)</f>
        <v>1</v>
      </c>
      <c r="F27" s="185">
        <f t="shared" si="7"/>
        <v>1</v>
      </c>
      <c r="G27" s="185">
        <f t="shared" si="7"/>
        <v>59297</v>
      </c>
      <c r="H27" s="185">
        <f t="shared" si="7"/>
        <v>0</v>
      </c>
      <c r="I27" s="185">
        <f t="shared" si="7"/>
        <v>1</v>
      </c>
      <c r="J27" s="185">
        <f t="shared" si="7"/>
        <v>1</v>
      </c>
      <c r="K27" s="185">
        <f t="shared" si="7"/>
        <v>3</v>
      </c>
      <c r="L27" s="185">
        <f t="shared" si="7"/>
        <v>177</v>
      </c>
      <c r="M27" s="185">
        <f t="shared" si="7"/>
        <v>6</v>
      </c>
      <c r="N27" s="185">
        <f t="shared" si="7"/>
        <v>117</v>
      </c>
      <c r="O27" s="185">
        <f t="shared" si="7"/>
        <v>6</v>
      </c>
      <c r="P27" s="185">
        <f t="shared" si="7"/>
        <v>7271</v>
      </c>
    </row>
    <row r="28" spans="1:16" ht="18" customHeight="1" x14ac:dyDescent="0.2">
      <c r="A28" s="143" t="s">
        <v>55</v>
      </c>
      <c r="B28" s="144" t="s">
        <v>56</v>
      </c>
      <c r="C28" s="144" t="e">
        <f>VLOOKUP(B31,[1]serial!$C$1:$D$37,2,FALSE)</f>
        <v>#N/A</v>
      </c>
      <c r="D28" s="144" t="s">
        <v>57</v>
      </c>
      <c r="E28" s="119">
        <v>1</v>
      </c>
      <c r="F28" s="119">
        <v>1</v>
      </c>
      <c r="G28" s="119">
        <v>59297</v>
      </c>
      <c r="H28" s="119">
        <v>0</v>
      </c>
      <c r="I28" s="119">
        <v>1</v>
      </c>
      <c r="J28" s="119">
        <v>1</v>
      </c>
      <c r="K28" s="119">
        <v>3</v>
      </c>
      <c r="L28" s="186">
        <v>113</v>
      </c>
      <c r="M28" s="119">
        <v>6</v>
      </c>
      <c r="N28" s="119">
        <v>72</v>
      </c>
      <c r="O28" s="186">
        <v>6</v>
      </c>
      <c r="P28" s="186">
        <v>7020</v>
      </c>
    </row>
    <row r="29" spans="1:16" ht="12.75" customHeight="1" x14ac:dyDescent="0.2">
      <c r="A29" s="143" t="s">
        <v>58</v>
      </c>
      <c r="B29" s="144" t="s">
        <v>59</v>
      </c>
      <c r="C29" s="144" t="e">
        <f>VLOOKUP(B32,[1]serial!$C$1:$D$37,2,FALSE)</f>
        <v>#N/A</v>
      </c>
      <c r="D29" s="144" t="s">
        <v>60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87">
        <v>64</v>
      </c>
      <c r="M29" s="119">
        <v>0</v>
      </c>
      <c r="N29" s="119">
        <v>45</v>
      </c>
      <c r="O29" s="187">
        <v>0</v>
      </c>
      <c r="P29" s="187">
        <v>251</v>
      </c>
    </row>
    <row r="30" spans="1:16" ht="15.75" customHeight="1" x14ac:dyDescent="0.2">
      <c r="A30" s="159" t="s">
        <v>61</v>
      </c>
      <c r="B30" s="144" t="s">
        <v>62</v>
      </c>
      <c r="C30" s="144" t="e">
        <f>VLOOKUP(B33,[1]serial!$C$1:$D$37,2,FALSE)</f>
        <v>#N/A</v>
      </c>
      <c r="D30" s="144" t="s">
        <v>63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88">
        <v>30</v>
      </c>
      <c r="M30" s="119">
        <v>0</v>
      </c>
      <c r="N30" s="119">
        <v>0</v>
      </c>
      <c r="O30" s="188">
        <v>0</v>
      </c>
      <c r="P30" s="188">
        <v>646</v>
      </c>
    </row>
    <row r="31" spans="1:16" ht="12.75" customHeight="1" x14ac:dyDescent="0.2">
      <c r="A31" s="160" t="s">
        <v>64</v>
      </c>
      <c r="B31" s="161"/>
      <c r="C31" s="161"/>
      <c r="D31" s="161"/>
      <c r="E31" s="185">
        <f t="shared" ref="E31:P31" si="8">E34</f>
        <v>0</v>
      </c>
      <c r="F31" s="185">
        <f t="shared" si="8"/>
        <v>0</v>
      </c>
      <c r="G31" s="185">
        <f t="shared" si="8"/>
        <v>0</v>
      </c>
      <c r="H31" s="185">
        <f t="shared" si="8"/>
        <v>0</v>
      </c>
      <c r="I31" s="185">
        <f t="shared" si="8"/>
        <v>0</v>
      </c>
      <c r="J31" s="185">
        <f t="shared" si="8"/>
        <v>1</v>
      </c>
      <c r="K31" s="185">
        <f t="shared" si="8"/>
        <v>1</v>
      </c>
      <c r="L31" s="189">
        <f t="shared" si="8"/>
        <v>131</v>
      </c>
      <c r="M31" s="185">
        <f t="shared" si="8"/>
        <v>0</v>
      </c>
      <c r="N31" s="185">
        <f t="shared" si="8"/>
        <v>47</v>
      </c>
      <c r="O31" s="189">
        <f t="shared" si="8"/>
        <v>0</v>
      </c>
      <c r="P31" s="189">
        <f t="shared" si="8"/>
        <v>425</v>
      </c>
    </row>
    <row r="32" spans="1:16" ht="27.75" customHeight="1" x14ac:dyDescent="0.25">
      <c r="A32" s="163" t="s">
        <v>65</v>
      </c>
      <c r="B32" s="144" t="s">
        <v>66</v>
      </c>
      <c r="C32" s="144" t="e">
        <f>VLOOKUP(B35,[1]serial!$C$1:$D$37,2,FALSE)</f>
        <v>#N/A</v>
      </c>
      <c r="D32" s="144" t="s">
        <v>67</v>
      </c>
      <c r="E32" s="190">
        <v>1</v>
      </c>
      <c r="F32" s="191">
        <v>0</v>
      </c>
      <c r="G32" s="191">
        <v>97849</v>
      </c>
      <c r="H32" s="191">
        <v>97849</v>
      </c>
      <c r="I32" s="191">
        <v>1</v>
      </c>
      <c r="J32" s="191">
        <v>1</v>
      </c>
      <c r="K32" s="191">
        <v>4</v>
      </c>
      <c r="L32" s="164">
        <v>116</v>
      </c>
      <c r="M32" s="191">
        <v>0</v>
      </c>
      <c r="N32" s="191">
        <v>94</v>
      </c>
      <c r="O32" s="164">
        <v>0</v>
      </c>
      <c r="P32" s="164">
        <v>5184</v>
      </c>
    </row>
    <row r="33" spans="1:16" ht="40.5" customHeight="1" x14ac:dyDescent="0.25">
      <c r="A33" s="165" t="s">
        <v>68</v>
      </c>
      <c r="B33" s="144" t="s">
        <v>69</v>
      </c>
      <c r="C33" s="144" t="e">
        <f>VLOOKUP(B37,[1]serial!$C$1:$D$37,2,FALSE)</f>
        <v>#N/A</v>
      </c>
      <c r="D33" s="144" t="s">
        <v>70</v>
      </c>
      <c r="E33" s="192">
        <v>0</v>
      </c>
      <c r="F33" s="193">
        <v>1</v>
      </c>
      <c r="G33" s="193">
        <v>460</v>
      </c>
      <c r="H33" s="193">
        <v>0</v>
      </c>
      <c r="I33" s="193">
        <v>0</v>
      </c>
      <c r="J33" s="193">
        <v>0</v>
      </c>
      <c r="K33" s="193">
        <v>0</v>
      </c>
      <c r="L33" s="164">
        <v>112</v>
      </c>
      <c r="M33" s="193">
        <v>0</v>
      </c>
      <c r="N33" s="193">
        <v>104</v>
      </c>
      <c r="O33" s="164">
        <v>10</v>
      </c>
      <c r="P33" s="164">
        <v>1179</v>
      </c>
    </row>
    <row r="34" spans="1:16" ht="15.75" customHeight="1" x14ac:dyDescent="0.25">
      <c r="A34" s="165" t="s">
        <v>71</v>
      </c>
      <c r="B34" s="144" t="s">
        <v>72</v>
      </c>
      <c r="C34" s="144" t="e">
        <f>VLOOKUP(B38,[1]serial!$C$1:$D$37,2,FALSE)</f>
        <v>#N/A</v>
      </c>
      <c r="D34" s="144" t="s">
        <v>73</v>
      </c>
      <c r="E34" s="312">
        <v>0</v>
      </c>
      <c r="F34" s="313">
        <v>0</v>
      </c>
      <c r="G34" s="313">
        <v>0</v>
      </c>
      <c r="H34" s="313">
        <v>0</v>
      </c>
      <c r="I34" s="313">
        <v>0</v>
      </c>
      <c r="J34" s="313">
        <v>1</v>
      </c>
      <c r="K34" s="313">
        <v>1</v>
      </c>
      <c r="L34" s="314">
        <v>131</v>
      </c>
      <c r="M34" s="313">
        <v>0</v>
      </c>
      <c r="N34" s="313">
        <v>47</v>
      </c>
      <c r="O34" s="314">
        <v>0</v>
      </c>
      <c r="P34" s="314">
        <v>425</v>
      </c>
    </row>
    <row r="35" spans="1:16" ht="16.5" customHeight="1" x14ac:dyDescent="0.2">
      <c r="A35" s="166" t="s">
        <v>74</v>
      </c>
      <c r="B35" s="144"/>
      <c r="C35" s="144"/>
      <c r="D35" s="144"/>
      <c r="E35" s="197">
        <f t="shared" ref="E35:P35" si="9">SUM(E32:E34)</f>
        <v>1</v>
      </c>
      <c r="F35" s="197">
        <f t="shared" si="9"/>
        <v>1</v>
      </c>
      <c r="G35" s="197">
        <f t="shared" si="9"/>
        <v>98309</v>
      </c>
      <c r="H35" s="197">
        <f t="shared" si="9"/>
        <v>97849</v>
      </c>
      <c r="I35" s="197">
        <f t="shared" si="9"/>
        <v>1</v>
      </c>
      <c r="J35" s="197">
        <f t="shared" si="9"/>
        <v>2</v>
      </c>
      <c r="K35" s="197">
        <f t="shared" si="9"/>
        <v>5</v>
      </c>
      <c r="L35" s="198">
        <f t="shared" si="9"/>
        <v>359</v>
      </c>
      <c r="M35" s="197">
        <f t="shared" si="9"/>
        <v>0</v>
      </c>
      <c r="N35" s="197">
        <f t="shared" si="9"/>
        <v>245</v>
      </c>
      <c r="O35" s="198">
        <f t="shared" si="9"/>
        <v>10</v>
      </c>
      <c r="P35" s="198">
        <f t="shared" si="9"/>
        <v>6788</v>
      </c>
    </row>
    <row r="36" spans="1:16" ht="12.75" customHeight="1" x14ac:dyDescent="0.2">
      <c r="A36" s="167" t="s">
        <v>75</v>
      </c>
      <c r="B36" s="161"/>
      <c r="C36" s="161"/>
      <c r="D36" s="161"/>
      <c r="E36" s="199">
        <f t="shared" ref="E36:P36" si="10">E38+E39+E40</f>
        <v>1</v>
      </c>
      <c r="F36" s="199">
        <f t="shared" si="10"/>
        <v>2</v>
      </c>
      <c r="G36" s="199">
        <f t="shared" si="10"/>
        <v>138347</v>
      </c>
      <c r="H36" s="199">
        <f t="shared" si="10"/>
        <v>111281</v>
      </c>
      <c r="I36" s="199">
        <f t="shared" si="10"/>
        <v>1</v>
      </c>
      <c r="J36" s="199">
        <f t="shared" si="10"/>
        <v>1</v>
      </c>
      <c r="K36" s="199">
        <f t="shared" si="10"/>
        <v>16</v>
      </c>
      <c r="L36" s="199">
        <f t="shared" si="10"/>
        <v>2053</v>
      </c>
      <c r="M36" s="199">
        <f t="shared" si="10"/>
        <v>622</v>
      </c>
      <c r="N36" s="199">
        <f t="shared" si="10"/>
        <v>1380</v>
      </c>
      <c r="O36" s="199">
        <f t="shared" si="10"/>
        <v>438</v>
      </c>
      <c r="P36" s="199">
        <f t="shared" si="10"/>
        <v>23055</v>
      </c>
    </row>
    <row r="37" spans="1:16" ht="24" customHeight="1" x14ac:dyDescent="0.2">
      <c r="A37" s="168" t="s">
        <v>76</v>
      </c>
      <c r="B37" s="161"/>
      <c r="C37" s="161"/>
      <c r="D37" s="161"/>
      <c r="E37" s="185">
        <f t="shared" ref="E37:P37" si="11">E41</f>
        <v>0</v>
      </c>
      <c r="F37" s="185">
        <f t="shared" si="11"/>
        <v>0</v>
      </c>
      <c r="G37" s="185">
        <f t="shared" si="11"/>
        <v>0</v>
      </c>
      <c r="H37" s="185">
        <f t="shared" si="11"/>
        <v>0</v>
      </c>
      <c r="I37" s="185">
        <f t="shared" si="11"/>
        <v>0</v>
      </c>
      <c r="J37" s="185">
        <f t="shared" si="11"/>
        <v>0</v>
      </c>
      <c r="K37" s="185">
        <f t="shared" si="11"/>
        <v>0</v>
      </c>
      <c r="L37" s="185">
        <f t="shared" si="11"/>
        <v>14</v>
      </c>
      <c r="M37" s="185">
        <f t="shared" si="11"/>
        <v>0</v>
      </c>
      <c r="N37" s="185">
        <f t="shared" si="11"/>
        <v>11</v>
      </c>
      <c r="O37" s="185">
        <f t="shared" si="11"/>
        <v>0</v>
      </c>
      <c r="P37" s="185">
        <f t="shared" si="11"/>
        <v>121</v>
      </c>
    </row>
    <row r="38" spans="1:16" ht="18" customHeight="1" x14ac:dyDescent="0.2">
      <c r="A38" s="163" t="s">
        <v>77</v>
      </c>
      <c r="B38" s="144" t="s">
        <v>78</v>
      </c>
      <c r="C38" s="144" t="e">
        <f>VLOOKUP(B44,[1]serial!$C$1:$D$37,2,FALSE)</f>
        <v>#N/A</v>
      </c>
      <c r="D38" s="144" t="s">
        <v>79</v>
      </c>
      <c r="E38" s="119">
        <v>1</v>
      </c>
      <c r="F38" s="119">
        <v>0</v>
      </c>
      <c r="G38" s="119">
        <v>111281</v>
      </c>
      <c r="H38" s="119">
        <v>111281</v>
      </c>
      <c r="I38" s="119">
        <v>1</v>
      </c>
      <c r="J38" s="119">
        <v>0</v>
      </c>
      <c r="K38" s="119">
        <v>1</v>
      </c>
      <c r="L38" s="187">
        <v>335</v>
      </c>
      <c r="M38" s="119">
        <v>0</v>
      </c>
      <c r="N38" s="119">
        <v>304</v>
      </c>
      <c r="O38" s="187">
        <v>0</v>
      </c>
      <c r="P38" s="187">
        <v>3100</v>
      </c>
    </row>
    <row r="39" spans="1:16" ht="29.25" customHeight="1" x14ac:dyDescent="0.2">
      <c r="A39" s="163" t="s">
        <v>119</v>
      </c>
      <c r="B39" s="144"/>
      <c r="C39" s="144"/>
      <c r="D39" s="144"/>
      <c r="E39" s="119">
        <v>0</v>
      </c>
      <c r="F39" s="119">
        <v>2</v>
      </c>
      <c r="G39" s="119">
        <v>27066</v>
      </c>
      <c r="H39" s="119">
        <v>0</v>
      </c>
      <c r="I39" s="119">
        <v>0</v>
      </c>
      <c r="J39" s="119">
        <v>0</v>
      </c>
      <c r="K39" s="119">
        <v>3</v>
      </c>
      <c r="L39" s="187">
        <v>947</v>
      </c>
      <c r="M39" s="119">
        <v>292</v>
      </c>
      <c r="N39" s="119">
        <v>683</v>
      </c>
      <c r="O39" s="187">
        <v>234</v>
      </c>
      <c r="P39" s="187">
        <v>8723</v>
      </c>
    </row>
    <row r="40" spans="1:16" ht="24" customHeight="1" x14ac:dyDescent="0.2">
      <c r="A40" s="163" t="s">
        <v>81</v>
      </c>
      <c r="B40" s="144"/>
      <c r="C40" s="144"/>
      <c r="D40" s="144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1</v>
      </c>
      <c r="K40" s="119">
        <v>12</v>
      </c>
      <c r="L40" s="187">
        <v>771</v>
      </c>
      <c r="M40" s="119">
        <v>330</v>
      </c>
      <c r="N40" s="119">
        <v>393</v>
      </c>
      <c r="O40" s="187">
        <v>204</v>
      </c>
      <c r="P40" s="187">
        <v>11232</v>
      </c>
    </row>
    <row r="41" spans="1:16" ht="18" customHeight="1" x14ac:dyDescent="0.2">
      <c r="A41" s="169" t="s">
        <v>82</v>
      </c>
      <c r="B41" s="144"/>
      <c r="C41" s="144"/>
      <c r="D41" s="144"/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87">
        <v>14</v>
      </c>
      <c r="M41" s="119">
        <v>0</v>
      </c>
      <c r="N41" s="119">
        <v>11</v>
      </c>
      <c r="O41" s="187">
        <v>0</v>
      </c>
      <c r="P41" s="187">
        <v>121</v>
      </c>
    </row>
    <row r="42" spans="1:16" ht="27" customHeight="1" x14ac:dyDescent="0.2">
      <c r="A42" s="170" t="s">
        <v>83</v>
      </c>
      <c r="B42" s="171"/>
      <c r="C42" s="171"/>
      <c r="D42" s="171"/>
      <c r="E42" s="200">
        <f t="shared" ref="E42:P42" si="12">E38+E39+E40</f>
        <v>1</v>
      </c>
      <c r="F42" s="200">
        <f t="shared" si="12"/>
        <v>2</v>
      </c>
      <c r="G42" s="200">
        <f t="shared" si="12"/>
        <v>138347</v>
      </c>
      <c r="H42" s="200">
        <f t="shared" si="12"/>
        <v>111281</v>
      </c>
      <c r="I42" s="200">
        <f t="shared" si="12"/>
        <v>1</v>
      </c>
      <c r="J42" s="200">
        <f t="shared" si="12"/>
        <v>1</v>
      </c>
      <c r="K42" s="200">
        <f t="shared" si="12"/>
        <v>16</v>
      </c>
      <c r="L42" s="200">
        <f t="shared" si="12"/>
        <v>2053</v>
      </c>
      <c r="M42" s="200">
        <f t="shared" si="12"/>
        <v>622</v>
      </c>
      <c r="N42" s="200">
        <f t="shared" si="12"/>
        <v>1380</v>
      </c>
      <c r="O42" s="200">
        <f t="shared" si="12"/>
        <v>438</v>
      </c>
      <c r="P42" s="200">
        <f t="shared" si="12"/>
        <v>23055</v>
      </c>
    </row>
    <row r="43" spans="1:16" ht="30.75" customHeight="1" x14ac:dyDescent="0.2">
      <c r="A43" s="160" t="s">
        <v>84</v>
      </c>
      <c r="B43" s="161"/>
      <c r="C43" s="161"/>
      <c r="D43" s="161"/>
      <c r="E43" s="185">
        <f t="shared" ref="E43:P43" si="13">SUM(E44:E45)</f>
        <v>3</v>
      </c>
      <c r="F43" s="185">
        <f t="shared" si="13"/>
        <v>2</v>
      </c>
      <c r="G43" s="185">
        <f t="shared" si="13"/>
        <v>127076</v>
      </c>
      <c r="H43" s="185">
        <f t="shared" si="13"/>
        <v>126086</v>
      </c>
      <c r="I43" s="185">
        <f t="shared" si="13"/>
        <v>3</v>
      </c>
      <c r="J43" s="185">
        <f t="shared" si="13"/>
        <v>2</v>
      </c>
      <c r="K43" s="185">
        <f t="shared" si="13"/>
        <v>3</v>
      </c>
      <c r="L43" s="189">
        <f t="shared" si="13"/>
        <v>278</v>
      </c>
      <c r="M43" s="185">
        <f t="shared" si="13"/>
        <v>128</v>
      </c>
      <c r="N43" s="185">
        <f t="shared" si="13"/>
        <v>214</v>
      </c>
      <c r="O43" s="189">
        <f t="shared" si="13"/>
        <v>95</v>
      </c>
      <c r="P43" s="189">
        <f t="shared" si="13"/>
        <v>9070</v>
      </c>
    </row>
    <row r="44" spans="1:16" ht="12.75" customHeight="1" x14ac:dyDescent="0.2">
      <c r="A44" s="163" t="s">
        <v>85</v>
      </c>
      <c r="B44" s="144" t="s">
        <v>86</v>
      </c>
      <c r="C44" s="144" t="e">
        <f>VLOOKUP(#REF!,[1]serial!$C$1:$D$37,2,FALSE)</f>
        <v>#REF!</v>
      </c>
      <c r="D44" s="144" t="s">
        <v>87</v>
      </c>
      <c r="E44" s="119">
        <v>1</v>
      </c>
      <c r="F44" s="119">
        <v>0</v>
      </c>
      <c r="G44" s="119">
        <v>119082</v>
      </c>
      <c r="H44" s="119">
        <v>119082</v>
      </c>
      <c r="I44" s="119">
        <v>1</v>
      </c>
      <c r="J44" s="119">
        <v>2</v>
      </c>
      <c r="K44" s="119">
        <v>1</v>
      </c>
      <c r="L44" s="187">
        <v>150</v>
      </c>
      <c r="M44" s="119">
        <v>0</v>
      </c>
      <c r="N44" s="119">
        <v>119</v>
      </c>
      <c r="O44" s="187">
        <v>0</v>
      </c>
      <c r="P44" s="187">
        <v>5620</v>
      </c>
    </row>
    <row r="45" spans="1:16" ht="30" customHeight="1" x14ac:dyDescent="0.2">
      <c r="A45" s="163" t="s">
        <v>88</v>
      </c>
      <c r="B45" s="144" t="s">
        <v>89</v>
      </c>
      <c r="C45" s="144" t="e">
        <f>VLOOKUP(#REF!,[1]serial!$C$1:$D$37,2,FALSE)</f>
        <v>#REF!</v>
      </c>
      <c r="D45" s="144" t="s">
        <v>90</v>
      </c>
      <c r="E45" s="119">
        <v>2</v>
      </c>
      <c r="F45" s="119">
        <v>2</v>
      </c>
      <c r="G45" s="119">
        <v>7994</v>
      </c>
      <c r="H45" s="119">
        <v>7004</v>
      </c>
      <c r="I45" s="119">
        <v>2</v>
      </c>
      <c r="J45" s="119">
        <v>0</v>
      </c>
      <c r="K45" s="119">
        <v>2</v>
      </c>
      <c r="L45" s="187">
        <v>128</v>
      </c>
      <c r="M45" s="119">
        <v>128</v>
      </c>
      <c r="N45" s="119">
        <v>95</v>
      </c>
      <c r="O45" s="187">
        <v>95</v>
      </c>
      <c r="P45" s="187">
        <v>3450</v>
      </c>
    </row>
    <row r="46" spans="1:16" ht="18" customHeight="1" x14ac:dyDescent="0.2">
      <c r="A46" s="160" t="s">
        <v>91</v>
      </c>
      <c r="B46" s="161"/>
      <c r="C46" s="161"/>
      <c r="D46" s="161"/>
      <c r="E46" s="185">
        <f t="shared" ref="E46:P46" si="14">SUM(E47:E48)</f>
        <v>2</v>
      </c>
      <c r="F46" s="185">
        <f t="shared" si="14"/>
        <v>0</v>
      </c>
      <c r="G46" s="185">
        <f t="shared" si="14"/>
        <v>30726</v>
      </c>
      <c r="H46" s="185">
        <f t="shared" si="14"/>
        <v>0</v>
      </c>
      <c r="I46" s="185">
        <f t="shared" si="14"/>
        <v>1</v>
      </c>
      <c r="J46" s="185">
        <f t="shared" si="14"/>
        <v>2</v>
      </c>
      <c r="K46" s="185">
        <f t="shared" si="14"/>
        <v>3</v>
      </c>
      <c r="L46" s="189">
        <f t="shared" si="14"/>
        <v>309</v>
      </c>
      <c r="M46" s="185">
        <f t="shared" si="14"/>
        <v>14</v>
      </c>
      <c r="N46" s="185">
        <f t="shared" si="14"/>
        <v>281</v>
      </c>
      <c r="O46" s="189">
        <f t="shared" si="14"/>
        <v>12</v>
      </c>
      <c r="P46" s="189">
        <f t="shared" si="14"/>
        <v>1146</v>
      </c>
    </row>
    <row r="47" spans="1:16" ht="13.5" customHeight="1" x14ac:dyDescent="0.2">
      <c r="A47" s="143" t="s">
        <v>92</v>
      </c>
      <c r="B47" s="144" t="s">
        <v>93</v>
      </c>
      <c r="C47" s="144" t="e">
        <f>VLOOKUP(#REF!,[1]serial!$C$1:$D$37,2,FALSE)</f>
        <v>#REF!</v>
      </c>
      <c r="D47" s="144" t="s">
        <v>94</v>
      </c>
      <c r="E47" s="119">
        <v>1</v>
      </c>
      <c r="F47" s="119">
        <v>0</v>
      </c>
      <c r="G47" s="119">
        <v>20897</v>
      </c>
      <c r="H47" s="119">
        <v>0</v>
      </c>
      <c r="I47" s="119">
        <v>1</v>
      </c>
      <c r="J47" s="119">
        <v>2</v>
      </c>
      <c r="K47" s="119">
        <v>2</v>
      </c>
      <c r="L47" s="187">
        <v>212</v>
      </c>
      <c r="M47" s="119">
        <v>0</v>
      </c>
      <c r="N47" s="119">
        <v>201</v>
      </c>
      <c r="O47" s="187">
        <v>0</v>
      </c>
      <c r="P47" s="187">
        <v>940</v>
      </c>
    </row>
    <row r="48" spans="1:16" ht="31.5" customHeight="1" x14ac:dyDescent="0.2">
      <c r="A48" s="143" t="s">
        <v>95</v>
      </c>
      <c r="B48" s="144" t="s">
        <v>96</v>
      </c>
      <c r="C48" s="144" t="e">
        <f>VLOOKUP(#REF!,[1]serial!$C$1:$D$37,2,FALSE)</f>
        <v>#REF!</v>
      </c>
      <c r="D48" s="144" t="s">
        <v>97</v>
      </c>
      <c r="E48" s="119">
        <v>1</v>
      </c>
      <c r="F48" s="119">
        <v>0</v>
      </c>
      <c r="G48" s="119">
        <v>9829</v>
      </c>
      <c r="H48" s="119">
        <v>0</v>
      </c>
      <c r="I48" s="119">
        <v>0</v>
      </c>
      <c r="J48" s="119">
        <v>0</v>
      </c>
      <c r="K48" s="119">
        <v>1</v>
      </c>
      <c r="L48" s="187">
        <v>97</v>
      </c>
      <c r="M48" s="119">
        <v>14</v>
      </c>
      <c r="N48" s="119">
        <v>80</v>
      </c>
      <c r="O48" s="187">
        <v>12</v>
      </c>
      <c r="P48" s="187">
        <v>206</v>
      </c>
    </row>
    <row r="49" spans="1:16" ht="27" customHeight="1" x14ac:dyDescent="0.2">
      <c r="A49" s="172" t="s">
        <v>98</v>
      </c>
      <c r="B49" s="173"/>
      <c r="C49" s="173"/>
      <c r="D49" s="173"/>
      <c r="E49" s="174">
        <f t="shared" ref="E49:P49" si="15">E25+E16+E13+E10</f>
        <v>18</v>
      </c>
      <c r="F49" s="174">
        <f t="shared" si="15"/>
        <v>33</v>
      </c>
      <c r="G49" s="174">
        <f t="shared" si="15"/>
        <v>2949692</v>
      </c>
      <c r="H49" s="174">
        <f t="shared" si="15"/>
        <v>2912658</v>
      </c>
      <c r="I49" s="174">
        <f t="shared" si="15"/>
        <v>31</v>
      </c>
      <c r="J49" s="174">
        <f t="shared" si="15"/>
        <v>140</v>
      </c>
      <c r="K49" s="174">
        <f t="shared" si="15"/>
        <v>1375</v>
      </c>
      <c r="L49" s="174">
        <f t="shared" si="15"/>
        <v>97799</v>
      </c>
      <c r="M49" s="174">
        <f t="shared" si="15"/>
        <v>69055</v>
      </c>
      <c r="N49" s="174">
        <f t="shared" si="15"/>
        <v>47300</v>
      </c>
      <c r="O49" s="174">
        <f t="shared" si="15"/>
        <v>32482</v>
      </c>
      <c r="P49" s="174">
        <f t="shared" si="15"/>
        <v>1225173</v>
      </c>
    </row>
    <row r="50" spans="1:1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</sheetData>
  <mergeCells count="19">
    <mergeCell ref="E4:E5"/>
    <mergeCell ref="F4:F5"/>
    <mergeCell ref="G4:G5"/>
    <mergeCell ref="H4:H5"/>
    <mergeCell ref="I4:I5"/>
    <mergeCell ref="O4:O5"/>
    <mergeCell ref="P4:P5"/>
    <mergeCell ref="A1:O1"/>
    <mergeCell ref="A2:P2"/>
    <mergeCell ref="A3:P3"/>
    <mergeCell ref="A4:A5"/>
    <mergeCell ref="B4:B5"/>
    <mergeCell ref="C4:C5"/>
    <mergeCell ref="D4:D5"/>
    <mergeCell ref="J4:J5"/>
    <mergeCell ref="K4:K5"/>
    <mergeCell ref="L4:L5"/>
    <mergeCell ref="M4:M5"/>
    <mergeCell ref="N4:N5"/>
  </mergeCells>
  <dataValidations count="2">
    <dataValidation type="list" allowBlank="1" sqref="O4">
      <formula1>serials</formula1>
    </dataValidation>
    <dataValidation type="list" allowBlank="1" showErrorMessage="1" sqref="B11:B12 B14:B15 B17:B24 B26 B28:B30 B32:B34 B38:B42 B44:B45 B47:B48">
      <formula1>types</formula1>
    </dataValidation>
  </dataValidations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14</vt:i4>
      </vt:variant>
      <vt:variant>
        <vt:lpstr>Zone denumite</vt:lpstr>
      </vt:variant>
      <vt:variant>
        <vt:i4>1</vt:i4>
      </vt:variant>
    </vt:vector>
  </HeadingPairs>
  <TitlesOfParts>
    <vt:vector size="15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User</cp:lastModifiedBy>
  <dcterms:created xsi:type="dcterms:W3CDTF">2007-01-10T10:28:39Z</dcterms:created>
  <dcterms:modified xsi:type="dcterms:W3CDTF">2024-03-21T15:53:53Z</dcterms:modified>
</cp:coreProperties>
</file>